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2120" windowHeight="8010" activeTab="3"/>
  </bookViews>
  <sheets>
    <sheet name="year wise result upto2007 -2012" sheetId="3" r:id="rId1"/>
    <sheet name=" ALL pass til MAY 2017" sheetId="12" r:id="rId2"/>
    <sheet name="updt19 MAY 2017" sheetId="16" r:id="rId3"/>
    <sheet name="updt  SEM WISE may 2017" sheetId="19" r:id="rId4"/>
  </sheets>
  <calcPr calcId="162913"/>
</workbook>
</file>

<file path=xl/calcChain.xml><?xml version="1.0" encoding="utf-8"?>
<calcChain xmlns="http://schemas.openxmlformats.org/spreadsheetml/2006/main">
  <c r="R18" i="16" l="1"/>
  <c r="R20" i="16" s="1"/>
  <c r="S18" i="16"/>
  <c r="S20" i="16" s="1"/>
  <c r="R19" i="16"/>
  <c r="S19" i="16"/>
  <c r="R21" i="16"/>
  <c r="R23" i="16" s="1"/>
  <c r="S21" i="16"/>
  <c r="S23" i="16" s="1"/>
  <c r="R22" i="16"/>
  <c r="S22" i="16"/>
  <c r="Q22" i="16"/>
  <c r="Q21" i="16"/>
  <c r="Q23" i="16" s="1"/>
  <c r="Q19" i="16"/>
  <c r="Q20" i="16" s="1"/>
  <c r="Q18" i="16"/>
  <c r="O21" i="16"/>
  <c r="P21" i="16"/>
  <c r="O22" i="16"/>
  <c r="P22" i="16"/>
  <c r="O23" i="16"/>
  <c r="P23" i="16"/>
  <c r="S17" i="16"/>
  <c r="AC20" i="12"/>
  <c r="AB20" i="12"/>
  <c r="AE17" i="12"/>
  <c r="AE15" i="12"/>
  <c r="AE16" i="12"/>
  <c r="I20" i="12"/>
  <c r="AF18" i="12"/>
  <c r="G18" i="12"/>
  <c r="E20" i="12"/>
  <c r="G25" i="19"/>
  <c r="H25" i="19"/>
  <c r="I25" i="19"/>
  <c r="J25" i="19"/>
  <c r="K25" i="19"/>
  <c r="L25" i="19"/>
  <c r="M25" i="19"/>
  <c r="O25" i="19"/>
  <c r="P25" i="19"/>
  <c r="Q25" i="19"/>
  <c r="R25" i="19"/>
  <c r="S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G26" i="19"/>
  <c r="H26" i="19"/>
  <c r="I26" i="19"/>
  <c r="J26" i="19"/>
  <c r="K26" i="19"/>
  <c r="L26" i="19"/>
  <c r="M26" i="19"/>
  <c r="O26" i="19"/>
  <c r="P26" i="19"/>
  <c r="Q26" i="19"/>
  <c r="R26" i="19"/>
  <c r="S26" i="19"/>
  <c r="U26" i="19"/>
  <c r="V26" i="19"/>
  <c r="W26" i="19"/>
  <c r="X26" i="19"/>
  <c r="Y26" i="19"/>
  <c r="AA26" i="19"/>
  <c r="AB26" i="19"/>
  <c r="AC26" i="19"/>
  <c r="AC27" i="19" s="1"/>
  <c r="AD26" i="19"/>
  <c r="AD27" i="19" s="1"/>
  <c r="AE26" i="19"/>
  <c r="AG26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G29" i="19"/>
  <c r="H29" i="19"/>
  <c r="I29" i="19"/>
  <c r="J29" i="19"/>
  <c r="K29" i="19"/>
  <c r="L29" i="19"/>
  <c r="M29" i="19"/>
  <c r="O29" i="19"/>
  <c r="P29" i="19"/>
  <c r="Q29" i="19"/>
  <c r="R29" i="19"/>
  <c r="S29" i="19"/>
  <c r="U29" i="19"/>
  <c r="V29" i="19"/>
  <c r="W29" i="19"/>
  <c r="X29" i="19"/>
  <c r="Y29" i="19"/>
  <c r="AA29" i="19"/>
  <c r="AA30" i="19" s="1"/>
  <c r="AB29" i="19"/>
  <c r="AC29" i="19"/>
  <c r="AD29" i="19"/>
  <c r="AE29" i="19"/>
  <c r="AE30" i="19" s="1"/>
  <c r="F25" i="19"/>
  <c r="F26" i="19"/>
  <c r="F28" i="19"/>
  <c r="F29" i="19"/>
  <c r="E29" i="19"/>
  <c r="E28" i="19"/>
  <c r="E26" i="19"/>
  <c r="E25" i="19"/>
  <c r="AH145" i="19"/>
  <c r="AG145" i="19"/>
  <c r="AF145" i="19"/>
  <c r="AE145" i="19"/>
  <c r="AD145" i="19"/>
  <c r="AC145" i="19"/>
  <c r="AB145" i="19"/>
  <c r="AA145" i="19"/>
  <c r="Z145" i="19"/>
  <c r="Y145" i="19"/>
  <c r="X145" i="19"/>
  <c r="W145" i="19"/>
  <c r="V145" i="19"/>
  <c r="U145" i="19"/>
  <c r="S145" i="19"/>
  <c r="R145" i="19"/>
  <c r="Q145" i="19"/>
  <c r="P145" i="19"/>
  <c r="O145" i="19"/>
  <c r="M145" i="19"/>
  <c r="L145" i="19"/>
  <c r="K145" i="19"/>
  <c r="J145" i="19"/>
  <c r="I145" i="19"/>
  <c r="H145" i="19"/>
  <c r="G145" i="19"/>
  <c r="F145" i="19"/>
  <c r="E145" i="19"/>
  <c r="AH144" i="19"/>
  <c r="AG144" i="19"/>
  <c r="AF144" i="19"/>
  <c r="AE144" i="19"/>
  <c r="AD144" i="19"/>
  <c r="AC144" i="19"/>
  <c r="AB144" i="19"/>
  <c r="AA144" i="19"/>
  <c r="Z144" i="19"/>
  <c r="Y144" i="19"/>
  <c r="X144" i="19"/>
  <c r="W144" i="19"/>
  <c r="V144" i="19"/>
  <c r="V146" i="19" s="1"/>
  <c r="U144" i="19"/>
  <c r="S144" i="19"/>
  <c r="R144" i="19"/>
  <c r="Q144" i="19"/>
  <c r="P144" i="19"/>
  <c r="O144" i="19"/>
  <c r="M144" i="19"/>
  <c r="L144" i="19"/>
  <c r="L146" i="19" s="1"/>
  <c r="K144" i="19"/>
  <c r="J144" i="19"/>
  <c r="I144" i="19"/>
  <c r="H144" i="19"/>
  <c r="G144" i="19"/>
  <c r="F144" i="19"/>
  <c r="E144" i="19"/>
  <c r="AG141" i="19"/>
  <c r="F141" i="19"/>
  <c r="G143" i="19" s="1"/>
  <c r="E141" i="19"/>
  <c r="T145" i="19"/>
  <c r="T144" i="19"/>
  <c r="P81" i="19"/>
  <c r="J84" i="19"/>
  <c r="K84" i="19"/>
  <c r="L84" i="19"/>
  <c r="M84" i="19"/>
  <c r="O84" i="19"/>
  <c r="P84" i="19"/>
  <c r="Q84" i="19"/>
  <c r="R84" i="19"/>
  <c r="U84" i="19"/>
  <c r="V84" i="19"/>
  <c r="W84" i="19"/>
  <c r="Y84" i="19"/>
  <c r="Z84" i="19"/>
  <c r="AA84" i="19"/>
  <c r="AB84" i="19"/>
  <c r="AC84" i="19"/>
  <c r="AE84" i="19"/>
  <c r="AF84" i="19"/>
  <c r="AG84" i="19"/>
  <c r="J85" i="19"/>
  <c r="K85" i="19"/>
  <c r="L85" i="19"/>
  <c r="M85" i="19"/>
  <c r="O85" i="19"/>
  <c r="P85" i="19"/>
  <c r="Q85" i="19"/>
  <c r="R85" i="19"/>
  <c r="U85" i="19"/>
  <c r="V85" i="19"/>
  <c r="W85" i="19"/>
  <c r="Y85" i="19"/>
  <c r="AA85" i="19"/>
  <c r="AB85" i="19"/>
  <c r="AC85" i="19"/>
  <c r="AE85" i="19"/>
  <c r="AF85" i="19"/>
  <c r="AG85" i="19"/>
  <c r="F84" i="19"/>
  <c r="G84" i="19"/>
  <c r="AH84" i="19" s="1"/>
  <c r="H84" i="19"/>
  <c r="I84" i="19"/>
  <c r="F85" i="19"/>
  <c r="G85" i="19"/>
  <c r="AH85" i="19" s="1"/>
  <c r="H85" i="19"/>
  <c r="I85" i="19"/>
  <c r="E85" i="19"/>
  <c r="F114" i="19"/>
  <c r="G114" i="19"/>
  <c r="H114" i="19"/>
  <c r="I114" i="19"/>
  <c r="J114" i="19"/>
  <c r="K114" i="19"/>
  <c r="L114" i="19"/>
  <c r="M114" i="19"/>
  <c r="O114" i="19"/>
  <c r="P114" i="19"/>
  <c r="Q114" i="19"/>
  <c r="R114" i="19"/>
  <c r="S114" i="19"/>
  <c r="U114" i="19"/>
  <c r="V114" i="19"/>
  <c r="W114" i="19"/>
  <c r="X114" i="19"/>
  <c r="Y114" i="19"/>
  <c r="Z114" i="19"/>
  <c r="AA114" i="19"/>
  <c r="AB114" i="19"/>
  <c r="AC114" i="19"/>
  <c r="AD114" i="19"/>
  <c r="AE114" i="19"/>
  <c r="AF114" i="19"/>
  <c r="AG114" i="19"/>
  <c r="AH114" i="19"/>
  <c r="F115" i="19"/>
  <c r="G115" i="19"/>
  <c r="H115" i="19"/>
  <c r="I115" i="19"/>
  <c r="J115" i="19"/>
  <c r="J116" i="19" s="1"/>
  <c r="K115" i="19"/>
  <c r="L115" i="19"/>
  <c r="M115" i="19"/>
  <c r="O115" i="19"/>
  <c r="P115" i="19"/>
  <c r="Q115" i="19"/>
  <c r="R115" i="19"/>
  <c r="S115" i="19"/>
  <c r="U115" i="19"/>
  <c r="V115" i="19"/>
  <c r="W115" i="19"/>
  <c r="X115" i="19"/>
  <c r="Y115" i="19"/>
  <c r="Z115" i="19"/>
  <c r="AA115" i="19"/>
  <c r="AB115" i="19"/>
  <c r="AB116" i="19" s="1"/>
  <c r="AC115" i="19"/>
  <c r="AD115" i="19"/>
  <c r="AE115" i="19"/>
  <c r="AF115" i="19"/>
  <c r="AG115" i="19"/>
  <c r="AH115" i="19"/>
  <c r="E115" i="19"/>
  <c r="AG18" i="19"/>
  <c r="AD18" i="19"/>
  <c r="Z6" i="19"/>
  <c r="Z8" i="19"/>
  <c r="Z11" i="19"/>
  <c r="Z14" i="19"/>
  <c r="X22" i="19"/>
  <c r="Y18" i="19"/>
  <c r="AB51" i="19"/>
  <c r="AC51" i="19"/>
  <c r="AD51" i="19"/>
  <c r="AE51" i="19"/>
  <c r="AB52" i="19"/>
  <c r="AC52" i="19"/>
  <c r="AD52" i="19"/>
  <c r="AE52" i="19"/>
  <c r="AE53" i="19" s="1"/>
  <c r="V51" i="19"/>
  <c r="W51" i="19"/>
  <c r="X51" i="19"/>
  <c r="Y51" i="19"/>
  <c r="V52" i="19"/>
  <c r="W52" i="19"/>
  <c r="X52" i="19"/>
  <c r="Y52" i="19"/>
  <c r="P51" i="19"/>
  <c r="Q51" i="19"/>
  <c r="R51" i="19"/>
  <c r="S51" i="19"/>
  <c r="P52" i="19"/>
  <c r="Q52" i="19"/>
  <c r="R52" i="19"/>
  <c r="S52" i="19"/>
  <c r="P21" i="19"/>
  <c r="Q21" i="19"/>
  <c r="R21" i="19"/>
  <c r="S21" i="19"/>
  <c r="P22" i="19"/>
  <c r="Q22" i="19"/>
  <c r="R22" i="19"/>
  <c r="S22" i="19"/>
  <c r="AB21" i="19"/>
  <c r="AC21" i="19"/>
  <c r="AD21" i="19"/>
  <c r="AB22" i="19"/>
  <c r="AC22" i="19"/>
  <c r="AD22" i="19"/>
  <c r="X21" i="19"/>
  <c r="Q17" i="16"/>
  <c r="R17" i="16"/>
  <c r="Z70" i="19"/>
  <c r="Z71" i="19"/>
  <c r="Z73" i="19"/>
  <c r="Z76" i="19"/>
  <c r="Z77" i="19"/>
  <c r="U81" i="19"/>
  <c r="Z81" i="19" s="1"/>
  <c r="Z83" i="19" s="1"/>
  <c r="AG111" i="19"/>
  <c r="E114" i="19"/>
  <c r="O111" i="19"/>
  <c r="T111" i="19" s="1"/>
  <c r="J111" i="19"/>
  <c r="I111" i="19"/>
  <c r="I113" i="19" s="1"/>
  <c r="G111" i="19"/>
  <c r="F111" i="19"/>
  <c r="G113" i="19" s="1"/>
  <c r="E111" i="19"/>
  <c r="T110" i="19"/>
  <c r="N110" i="19"/>
  <c r="T109" i="19"/>
  <c r="N109" i="19"/>
  <c r="T108" i="19"/>
  <c r="N108" i="19"/>
  <c r="T107" i="19"/>
  <c r="N107" i="19"/>
  <c r="T106" i="19"/>
  <c r="N106" i="19"/>
  <c r="T105" i="19"/>
  <c r="N105" i="19"/>
  <c r="T104" i="19"/>
  <c r="N104" i="19"/>
  <c r="T103" i="19"/>
  <c r="N103" i="19"/>
  <c r="T102" i="19"/>
  <c r="N102" i="19"/>
  <c r="T101" i="19"/>
  <c r="N101" i="19"/>
  <c r="T100" i="19"/>
  <c r="N100" i="19"/>
  <c r="AB48" i="19"/>
  <c r="M48" i="19"/>
  <c r="R48" i="19"/>
  <c r="W48" i="19"/>
  <c r="E84" i="19"/>
  <c r="AG81" i="19"/>
  <c r="O81" i="19"/>
  <c r="J81" i="19"/>
  <c r="I81" i="19"/>
  <c r="I83" i="19" s="1"/>
  <c r="G81" i="19"/>
  <c r="F81" i="19"/>
  <c r="G83" i="19" s="1"/>
  <c r="E81" i="19"/>
  <c r="T80" i="19"/>
  <c r="N80" i="19"/>
  <c r="T79" i="19"/>
  <c r="N79" i="19"/>
  <c r="T78" i="19"/>
  <c r="N78" i="19"/>
  <c r="T77" i="19"/>
  <c r="N77" i="19"/>
  <c r="T76" i="19"/>
  <c r="N76" i="19"/>
  <c r="T75" i="19"/>
  <c r="N75" i="19"/>
  <c r="T74" i="19"/>
  <c r="N74" i="19"/>
  <c r="T73" i="19"/>
  <c r="N73" i="19"/>
  <c r="T72" i="19"/>
  <c r="N72" i="19"/>
  <c r="T71" i="19"/>
  <c r="N71" i="19"/>
  <c r="T70" i="19"/>
  <c r="N70" i="19"/>
  <c r="AG52" i="19"/>
  <c r="AA52" i="19"/>
  <c r="U52" i="19"/>
  <c r="O52" i="19"/>
  <c r="M52" i="19"/>
  <c r="L52" i="19"/>
  <c r="K52" i="19"/>
  <c r="J52" i="19"/>
  <c r="I52" i="19"/>
  <c r="H52" i="19"/>
  <c r="G52" i="19"/>
  <c r="F52" i="19"/>
  <c r="E52" i="19"/>
  <c r="AG51" i="19"/>
  <c r="AA51" i="19"/>
  <c r="U51" i="19"/>
  <c r="O51" i="19"/>
  <c r="M51" i="19"/>
  <c r="L51" i="19"/>
  <c r="K51" i="19"/>
  <c r="J51" i="19"/>
  <c r="I51" i="19"/>
  <c r="H51" i="19"/>
  <c r="G51" i="19"/>
  <c r="F51" i="19"/>
  <c r="E51" i="19"/>
  <c r="AH50" i="19"/>
  <c r="AH49" i="19"/>
  <c r="AG48" i="19"/>
  <c r="AA48" i="19"/>
  <c r="V48" i="19"/>
  <c r="U48" i="19"/>
  <c r="Q48" i="19"/>
  <c r="P48" i="19"/>
  <c r="O48" i="19"/>
  <c r="K48" i="19"/>
  <c r="J48" i="19"/>
  <c r="I48" i="19"/>
  <c r="G48" i="19"/>
  <c r="F48" i="19"/>
  <c r="E48" i="19"/>
  <c r="AH47" i="19"/>
  <c r="AF47" i="19"/>
  <c r="Z47" i="19"/>
  <c r="T47" i="19"/>
  <c r="N47" i="19"/>
  <c r="AH46" i="19"/>
  <c r="AF46" i="19"/>
  <c r="Z46" i="19"/>
  <c r="T46" i="19"/>
  <c r="N46" i="19"/>
  <c r="AH45" i="19"/>
  <c r="AF45" i="19"/>
  <c r="Z45" i="19"/>
  <c r="T45" i="19"/>
  <c r="N45" i="19"/>
  <c r="AH44" i="19"/>
  <c r="AF44" i="19"/>
  <c r="Z44" i="19"/>
  <c r="T44" i="19"/>
  <c r="N44" i="19"/>
  <c r="AH43" i="19"/>
  <c r="AF43" i="19"/>
  <c r="Z43" i="19"/>
  <c r="T43" i="19"/>
  <c r="N43" i="19"/>
  <c r="AH42" i="19"/>
  <c r="AF42" i="19"/>
  <c r="Z42" i="19"/>
  <c r="T42" i="19"/>
  <c r="N42" i="19"/>
  <c r="AH41" i="19"/>
  <c r="AF41" i="19"/>
  <c r="Z41" i="19"/>
  <c r="T41" i="19"/>
  <c r="N41" i="19"/>
  <c r="AH40" i="19"/>
  <c r="AF40" i="19"/>
  <c r="Z40" i="19"/>
  <c r="T40" i="19"/>
  <c r="N40" i="19"/>
  <c r="AH39" i="19"/>
  <c r="AF39" i="19"/>
  <c r="Z39" i="19"/>
  <c r="T39" i="19"/>
  <c r="N39" i="19"/>
  <c r="AH38" i="19"/>
  <c r="AF38" i="19"/>
  <c r="Z38" i="19"/>
  <c r="T38" i="19"/>
  <c r="N38" i="19"/>
  <c r="AH37" i="19"/>
  <c r="AF37" i="19"/>
  <c r="Z37" i="19"/>
  <c r="T37" i="19"/>
  <c r="N37" i="19"/>
  <c r="AG22" i="19"/>
  <c r="AE22" i="19"/>
  <c r="AA22" i="19"/>
  <c r="Y22" i="19"/>
  <c r="W22" i="19"/>
  <c r="V22" i="19"/>
  <c r="U22" i="19"/>
  <c r="O22" i="19"/>
  <c r="M22" i="19"/>
  <c r="L22" i="19"/>
  <c r="K22" i="19"/>
  <c r="J22" i="19"/>
  <c r="I22" i="19"/>
  <c r="H22" i="19"/>
  <c r="G22" i="19"/>
  <c r="F22" i="19"/>
  <c r="E22" i="19"/>
  <c r="AG21" i="19"/>
  <c r="AF21" i="19"/>
  <c r="AE21" i="19"/>
  <c r="AA21" i="19"/>
  <c r="Z21" i="19"/>
  <c r="Y21" i="19"/>
  <c r="W21" i="19"/>
  <c r="V21" i="19"/>
  <c r="U21" i="19"/>
  <c r="O21" i="19"/>
  <c r="M21" i="19"/>
  <c r="L21" i="19"/>
  <c r="K21" i="19"/>
  <c r="J21" i="19"/>
  <c r="I21" i="19"/>
  <c r="H21" i="19"/>
  <c r="G21" i="19"/>
  <c r="F21" i="19"/>
  <c r="E21" i="19"/>
  <c r="T19" i="19"/>
  <c r="N19" i="19"/>
  <c r="AC18" i="19"/>
  <c r="AB18" i="19"/>
  <c r="AA18" i="19"/>
  <c r="W18" i="19"/>
  <c r="V18" i="19"/>
  <c r="U18" i="19"/>
  <c r="S18" i="19"/>
  <c r="R18" i="19"/>
  <c r="Q18" i="19"/>
  <c r="P18" i="19"/>
  <c r="O18" i="19"/>
  <c r="M18" i="19"/>
  <c r="L18" i="19"/>
  <c r="J18" i="19"/>
  <c r="I18" i="19"/>
  <c r="H18" i="19"/>
  <c r="G18" i="19"/>
  <c r="F18" i="19"/>
  <c r="E18" i="19"/>
  <c r="AH16" i="19"/>
  <c r="AF16" i="19"/>
  <c r="AF29" i="19" s="1"/>
  <c r="AF30" i="19" s="1"/>
  <c r="Z16" i="19"/>
  <c r="Z29" i="19" s="1"/>
  <c r="Z30" i="19" s="1"/>
  <c r="T16" i="19"/>
  <c r="T29" i="19" s="1"/>
  <c r="T30" i="19" s="1"/>
  <c r="N16" i="19"/>
  <c r="N29" i="19" s="1"/>
  <c r="N30" i="19" s="1"/>
  <c r="AH15" i="19"/>
  <c r="AH14" i="19"/>
  <c r="AF14" i="19"/>
  <c r="T14" i="19"/>
  <c r="N14" i="19"/>
  <c r="AH13" i="19"/>
  <c r="AF13" i="19"/>
  <c r="Z13" i="19"/>
  <c r="T13" i="19"/>
  <c r="N13" i="19"/>
  <c r="AH12" i="19"/>
  <c r="AF12" i="19"/>
  <c r="Z12" i="19"/>
  <c r="T12" i="19"/>
  <c r="N12" i="19"/>
  <c r="AH11" i="19"/>
  <c r="AF11" i="19"/>
  <c r="T11" i="19"/>
  <c r="N11" i="19"/>
  <c r="AH10" i="19"/>
  <c r="AH9" i="19"/>
  <c r="T9" i="19"/>
  <c r="N9" i="19"/>
  <c r="AH8" i="19"/>
  <c r="AF8" i="19"/>
  <c r="T8" i="19"/>
  <c r="N8" i="19"/>
  <c r="AH7" i="19"/>
  <c r="T7" i="19"/>
  <c r="N7" i="19"/>
  <c r="AH6" i="19"/>
  <c r="AF6" i="19"/>
  <c r="T6" i="19"/>
  <c r="N6" i="19"/>
  <c r="AH5" i="19"/>
  <c r="AF5" i="19"/>
  <c r="Z5" i="19"/>
  <c r="T5" i="19"/>
  <c r="N5" i="19"/>
  <c r="P17" i="16"/>
  <c r="K22" i="16"/>
  <c r="M21" i="16"/>
  <c r="M23" i="16" s="1"/>
  <c r="N21" i="16"/>
  <c r="M22" i="16"/>
  <c r="N22" i="16"/>
  <c r="N23" i="16" s="1"/>
  <c r="L23" i="16"/>
  <c r="L22" i="16"/>
  <c r="L21" i="16"/>
  <c r="I21" i="16"/>
  <c r="J21" i="16"/>
  <c r="J23" i="16" s="1"/>
  <c r="K21" i="16"/>
  <c r="I22" i="16"/>
  <c r="J22" i="16"/>
  <c r="H22" i="16"/>
  <c r="H23" i="16" s="1"/>
  <c r="H21" i="16"/>
  <c r="E21" i="16"/>
  <c r="E23" i="16" s="1"/>
  <c r="F21" i="16"/>
  <c r="G21" i="16"/>
  <c r="E22" i="16"/>
  <c r="F22" i="16"/>
  <c r="G22" i="16"/>
  <c r="D22" i="16"/>
  <c r="D21" i="16"/>
  <c r="D23" i="16" s="1"/>
  <c r="N20" i="16"/>
  <c r="N18" i="16"/>
  <c r="N17" i="16"/>
  <c r="I23" i="16" l="1"/>
  <c r="J27" i="19"/>
  <c r="G23" i="16"/>
  <c r="F23" i="16"/>
  <c r="K23" i="16"/>
  <c r="G146" i="19"/>
  <c r="P146" i="19"/>
  <c r="M30" i="19"/>
  <c r="AF116" i="19"/>
  <c r="X116" i="19"/>
  <c r="F116" i="19"/>
  <c r="R27" i="19"/>
  <c r="P23" i="19"/>
  <c r="AB53" i="19"/>
  <c r="AA27" i="19"/>
  <c r="AG116" i="19"/>
  <c r="Y116" i="19"/>
  <c r="P116" i="19"/>
  <c r="I146" i="19"/>
  <c r="R146" i="19"/>
  <c r="W116" i="19"/>
  <c r="I30" i="19"/>
  <c r="P30" i="19"/>
  <c r="T81" i="19"/>
  <c r="T83" i="19" s="1"/>
  <c r="R53" i="19"/>
  <c r="X53" i="19"/>
  <c r="J23" i="19"/>
  <c r="K86" i="19"/>
  <c r="F30" i="19"/>
  <c r="Q30" i="19"/>
  <c r="H30" i="19"/>
  <c r="S30" i="19"/>
  <c r="H146" i="19"/>
  <c r="Z146" i="19"/>
  <c r="AH146" i="19"/>
  <c r="E27" i="19"/>
  <c r="V30" i="19"/>
  <c r="W30" i="19"/>
  <c r="O30" i="19"/>
  <c r="G30" i="19"/>
  <c r="G31" i="19" s="1"/>
  <c r="H86" i="19"/>
  <c r="K146" i="19"/>
  <c r="AC146" i="19"/>
  <c r="AB30" i="19"/>
  <c r="AB23" i="19"/>
  <c r="K116" i="19"/>
  <c r="AB86" i="19"/>
  <c r="H27" i="19"/>
  <c r="H31" i="19" s="1"/>
  <c r="G23" i="19"/>
  <c r="AE23" i="19"/>
  <c r="E53" i="19"/>
  <c r="Q53" i="19"/>
  <c r="P86" i="19"/>
  <c r="O146" i="19"/>
  <c r="X146" i="19"/>
  <c r="AF146" i="19"/>
  <c r="S53" i="19"/>
  <c r="Y53" i="19"/>
  <c r="R116" i="19"/>
  <c r="F86" i="19"/>
  <c r="M146" i="19"/>
  <c r="X30" i="19"/>
  <c r="AG86" i="19"/>
  <c r="W86" i="19"/>
  <c r="L27" i="19"/>
  <c r="K23" i="19"/>
  <c r="J86" i="19"/>
  <c r="AE27" i="19"/>
  <c r="I23" i="19"/>
  <c r="J53" i="19"/>
  <c r="N85" i="19"/>
  <c r="Z116" i="19"/>
  <c r="Q116" i="19"/>
  <c r="M27" i="19"/>
  <c r="O27" i="19"/>
  <c r="O31" i="19" s="1"/>
  <c r="P27" i="19"/>
  <c r="P31" i="19" s="1"/>
  <c r="G27" i="19"/>
  <c r="F27" i="19"/>
  <c r="L30" i="19"/>
  <c r="AF51" i="19"/>
  <c r="E86" i="19"/>
  <c r="N21" i="19"/>
  <c r="N84" i="19"/>
  <c r="AA116" i="19"/>
  <c r="I116" i="19"/>
  <c r="AD116" i="19"/>
  <c r="L116" i="19"/>
  <c r="I27" i="19"/>
  <c r="I31" i="19" s="1"/>
  <c r="P53" i="19"/>
  <c r="V53" i="19"/>
  <c r="AC53" i="19"/>
  <c r="AE31" i="19"/>
  <c r="U27" i="19"/>
  <c r="K27" i="19"/>
  <c r="I53" i="19"/>
  <c r="AG53" i="19"/>
  <c r="Q23" i="19"/>
  <c r="W53" i="19"/>
  <c r="E30" i="19"/>
  <c r="T85" i="19"/>
  <c r="H23" i="19"/>
  <c r="V23" i="19"/>
  <c r="N114" i="19"/>
  <c r="Z85" i="19"/>
  <c r="Z86" i="19" s="1"/>
  <c r="AH116" i="19"/>
  <c r="H116" i="19"/>
  <c r="K30" i="19"/>
  <c r="AD30" i="19"/>
  <c r="AD31" i="19" s="1"/>
  <c r="AG27" i="19"/>
  <c r="AG31" i="19" s="1"/>
  <c r="X27" i="19"/>
  <c r="T84" i="19"/>
  <c r="I86" i="19"/>
  <c r="Z26" i="19"/>
  <c r="Z27" i="19" s="1"/>
  <c r="Z31" i="19" s="1"/>
  <c r="F23" i="19"/>
  <c r="O23" i="19"/>
  <c r="T51" i="19"/>
  <c r="L53" i="19"/>
  <c r="AE116" i="19"/>
  <c r="R86" i="19"/>
  <c r="Y27" i="19"/>
  <c r="T26" i="19"/>
  <c r="Z51" i="19"/>
  <c r="N48" i="19"/>
  <c r="N50" i="19" s="1"/>
  <c r="T115" i="19"/>
  <c r="R23" i="19"/>
  <c r="O116" i="19"/>
  <c r="Y30" i="19"/>
  <c r="Q27" i="19"/>
  <c r="Q31" i="19" s="1"/>
  <c r="N26" i="19"/>
  <c r="AA23" i="19"/>
  <c r="N115" i="19"/>
  <c r="S23" i="19"/>
  <c r="V116" i="19"/>
  <c r="G116" i="19"/>
  <c r="AC86" i="19"/>
  <c r="AB27" i="19"/>
  <c r="S27" i="19"/>
  <c r="AA53" i="19"/>
  <c r="T114" i="19"/>
  <c r="S116" i="19"/>
  <c r="AC30" i="19"/>
  <c r="AC31" i="19" s="1"/>
  <c r="U30" i="19"/>
  <c r="V27" i="19"/>
  <c r="W27" i="19"/>
  <c r="W31" i="19" s="1"/>
  <c r="AA31" i="19"/>
  <c r="G19" i="19"/>
  <c r="W23" i="19"/>
  <c r="T48" i="19"/>
  <c r="T50" i="19" s="1"/>
  <c r="H53" i="19"/>
  <c r="AC116" i="19"/>
  <c r="U116" i="19"/>
  <c r="M116" i="19"/>
  <c r="F146" i="19"/>
  <c r="N25" i="19"/>
  <c r="E146" i="19"/>
  <c r="R30" i="19"/>
  <c r="R31" i="19" s="1"/>
  <c r="J30" i="19"/>
  <c r="J31" i="19" s="1"/>
  <c r="T18" i="19"/>
  <c r="T20" i="19" s="1"/>
  <c r="L23" i="19"/>
  <c r="AD146" i="19"/>
  <c r="AF18" i="19"/>
  <c r="AF20" i="19" s="1"/>
  <c r="AF22" i="19"/>
  <c r="AF23" i="19" s="1"/>
  <c r="AH48" i="19"/>
  <c r="M53" i="19"/>
  <c r="AC23" i="19"/>
  <c r="AA86" i="19"/>
  <c r="U146" i="19"/>
  <c r="T21" i="19"/>
  <c r="E23" i="19"/>
  <c r="M23" i="19"/>
  <c r="N51" i="19"/>
  <c r="AF48" i="19"/>
  <c r="E116" i="19"/>
  <c r="S146" i="19"/>
  <c r="AB146" i="19"/>
  <c r="AD53" i="19"/>
  <c r="AA146" i="19"/>
  <c r="AF26" i="19"/>
  <c r="AF27" i="19" s="1"/>
  <c r="AF31" i="19" s="1"/>
  <c r="T22" i="19"/>
  <c r="N18" i="19"/>
  <c r="N20" i="19" s="1"/>
  <c r="G53" i="19"/>
  <c r="U53" i="19"/>
  <c r="T25" i="19"/>
  <c r="N22" i="19"/>
  <c r="AH18" i="19"/>
  <c r="U23" i="19"/>
  <c r="F53" i="19"/>
  <c r="O53" i="19"/>
  <c r="AH52" i="19"/>
  <c r="AF86" i="19"/>
  <c r="V86" i="19"/>
  <c r="M86" i="19"/>
  <c r="Q86" i="19"/>
  <c r="G86" i="19"/>
  <c r="AH86" i="19" s="1"/>
  <c r="AE86" i="19"/>
  <c r="U86" i="19"/>
  <c r="L86" i="19"/>
  <c r="Y86" i="19"/>
  <c r="O86" i="19"/>
  <c r="Y146" i="19"/>
  <c r="AG146" i="19"/>
  <c r="W146" i="19"/>
  <c r="AE146" i="19"/>
  <c r="J146" i="19"/>
  <c r="T146" i="19"/>
  <c r="Q146" i="19"/>
  <c r="N144" i="19"/>
  <c r="N145" i="19"/>
  <c r="AG23" i="19"/>
  <c r="AH23" i="19" s="1"/>
  <c r="Z18" i="19"/>
  <c r="Z20" i="19" s="1"/>
  <c r="X23" i="19"/>
  <c r="AH22" i="19"/>
  <c r="AD23" i="19"/>
  <c r="Z22" i="19"/>
  <c r="Z23" i="19" s="1"/>
  <c r="Y23" i="19"/>
  <c r="K53" i="19"/>
  <c r="N111" i="19"/>
  <c r="N52" i="19"/>
  <c r="AF52" i="19"/>
  <c r="T52" i="19"/>
  <c r="Z48" i="19"/>
  <c r="Z50" i="19" s="1"/>
  <c r="Z52" i="19"/>
  <c r="AG19" i="19"/>
  <c r="N81" i="19"/>
  <c r="N83" i="19" s="1"/>
  <c r="AH51" i="19"/>
  <c r="AH21" i="19"/>
  <c r="AE6" i="12"/>
  <c r="AE7" i="12"/>
  <c r="AE8" i="12"/>
  <c r="K3" i="12"/>
  <c r="K20" i="12"/>
  <c r="S127" i="3"/>
  <c r="S128" i="3"/>
  <c r="S129" i="3"/>
  <c r="S130" i="3"/>
  <c r="S85" i="3"/>
  <c r="S91" i="3"/>
  <c r="S96" i="3"/>
  <c r="S97" i="3"/>
  <c r="S101" i="3"/>
  <c r="S102" i="3"/>
  <c r="S103" i="3"/>
  <c r="S62" i="3"/>
  <c r="S72" i="3"/>
  <c r="S73" i="3"/>
  <c r="S74" i="3"/>
  <c r="S75" i="3"/>
  <c r="S76" i="3"/>
  <c r="S32" i="3"/>
  <c r="S34" i="3"/>
  <c r="S36" i="3"/>
  <c r="S38" i="3"/>
  <c r="S39" i="3"/>
  <c r="S41" i="3"/>
  <c r="S43" i="3"/>
  <c r="S44" i="3"/>
  <c r="S46" i="3"/>
  <c r="S47" i="3"/>
  <c r="S8" i="3"/>
  <c r="S10" i="3"/>
  <c r="S13" i="3"/>
  <c r="S22" i="3"/>
  <c r="S23" i="3"/>
  <c r="S24" i="3"/>
  <c r="G85" i="3"/>
  <c r="G91" i="3"/>
  <c r="G96" i="3"/>
  <c r="G97" i="3"/>
  <c r="G101" i="3"/>
  <c r="G102" i="3"/>
  <c r="G103" i="3"/>
  <c r="N104" i="3"/>
  <c r="G127" i="3"/>
  <c r="G128" i="3"/>
  <c r="G129" i="3"/>
  <c r="G130" i="3"/>
  <c r="N131" i="3"/>
  <c r="M131" i="3"/>
  <c r="L131" i="3"/>
  <c r="S138" i="3"/>
  <c r="S140" i="3"/>
  <c r="S142" i="3"/>
  <c r="S144" i="3"/>
  <c r="S149" i="3"/>
  <c r="S150" i="3"/>
  <c r="S152" i="3"/>
  <c r="R137" i="3"/>
  <c r="R139" i="3"/>
  <c r="S139" i="3" s="1"/>
  <c r="R141" i="3"/>
  <c r="S141" i="3" s="1"/>
  <c r="R143" i="3"/>
  <c r="S143" i="3" s="1"/>
  <c r="R145" i="3"/>
  <c r="S145" i="3" s="1"/>
  <c r="R146" i="3"/>
  <c r="S146" i="3" s="1"/>
  <c r="R147" i="3"/>
  <c r="S147" i="3" s="1"/>
  <c r="R148" i="3"/>
  <c r="S148" i="3" s="1"/>
  <c r="R151" i="3"/>
  <c r="S151" i="3" s="1"/>
  <c r="R153" i="3"/>
  <c r="S153" i="3" s="1"/>
  <c r="L154" i="3"/>
  <c r="J154" i="3"/>
  <c r="K154" i="3"/>
  <c r="G154" i="3"/>
  <c r="AE14" i="12"/>
  <c r="AF14" i="12" s="1"/>
  <c r="AF17" i="12"/>
  <c r="L3" i="12"/>
  <c r="M3" i="12"/>
  <c r="N3" i="12"/>
  <c r="O3" i="12"/>
  <c r="P3" i="12"/>
  <c r="Q3" i="12"/>
  <c r="R3" i="12"/>
  <c r="S3" i="12"/>
  <c r="T3" i="12"/>
  <c r="U3" i="12"/>
  <c r="V3" i="12"/>
  <c r="W3" i="12"/>
  <c r="X3" i="12"/>
  <c r="Y3" i="12"/>
  <c r="Z3" i="12"/>
  <c r="AA3" i="12"/>
  <c r="V31" i="19" l="1"/>
  <c r="M31" i="19"/>
  <c r="F31" i="19"/>
  <c r="N23" i="19"/>
  <c r="T86" i="19"/>
  <c r="T53" i="19"/>
  <c r="E31" i="19"/>
  <c r="AB31" i="19"/>
  <c r="S31" i="19"/>
  <c r="X31" i="19"/>
  <c r="L31" i="19"/>
  <c r="Z53" i="19"/>
  <c r="AH53" i="19"/>
  <c r="N27" i="19"/>
  <c r="N31" i="19" s="1"/>
  <c r="T27" i="19"/>
  <c r="T31" i="19" s="1"/>
  <c r="U31" i="19"/>
  <c r="K31" i="19"/>
  <c r="Y31" i="19"/>
  <c r="AF53" i="19"/>
  <c r="N86" i="19"/>
  <c r="T116" i="19"/>
  <c r="N116" i="19"/>
  <c r="N53" i="19"/>
  <c r="N146" i="19"/>
  <c r="T23" i="19"/>
  <c r="AH141" i="19"/>
  <c r="AH111" i="19"/>
  <c r="N113" i="19"/>
  <c r="AH81" i="19"/>
  <c r="R154" i="3"/>
  <c r="S137" i="3"/>
  <c r="AA20" i="12"/>
  <c r="O131" i="3"/>
  <c r="AE5" i="12"/>
  <c r="O17" i="16" l="1"/>
  <c r="L17" i="16"/>
  <c r="K17" i="16"/>
  <c r="J17" i="16"/>
  <c r="I17" i="16"/>
  <c r="H17" i="16"/>
  <c r="G17" i="16"/>
  <c r="F17" i="16"/>
  <c r="E17" i="16"/>
  <c r="D17" i="16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J20" i="12"/>
  <c r="G20" i="12"/>
  <c r="AF16" i="12"/>
  <c r="AF15" i="12"/>
  <c r="AE13" i="12"/>
  <c r="AF13" i="12" s="1"/>
  <c r="AE12" i="12"/>
  <c r="AF12" i="12" s="1"/>
  <c r="AE11" i="12"/>
  <c r="AF11" i="12" s="1"/>
  <c r="AE10" i="12"/>
  <c r="AF10" i="12" s="1"/>
  <c r="AE9" i="12"/>
  <c r="AF9" i="12" s="1"/>
  <c r="AE4" i="12"/>
  <c r="AE3" i="12" s="1"/>
  <c r="AE20" i="12" l="1"/>
  <c r="AF20" i="12" s="1"/>
  <c r="R84" i="3"/>
  <c r="R86" i="3"/>
  <c r="R87" i="3"/>
  <c r="R88" i="3"/>
  <c r="R89" i="3"/>
  <c r="R90" i="3"/>
  <c r="R92" i="3"/>
  <c r="R93" i="3"/>
  <c r="R94" i="3"/>
  <c r="R95" i="3"/>
  <c r="R98" i="3"/>
  <c r="R99" i="3"/>
  <c r="R100" i="3"/>
  <c r="G86" i="3" l="1"/>
  <c r="S86" i="3"/>
  <c r="G87" i="3"/>
  <c r="S87" i="3"/>
  <c r="G88" i="3"/>
  <c r="S88" i="3"/>
  <c r="S100" i="3"/>
  <c r="G100" i="3"/>
  <c r="S89" i="3"/>
  <c r="G89" i="3"/>
  <c r="S90" i="3"/>
  <c r="G90" i="3"/>
  <c r="G95" i="3"/>
  <c r="S95" i="3"/>
  <c r="S98" i="3"/>
  <c r="G98" i="3"/>
  <c r="S99" i="3"/>
  <c r="G99" i="3"/>
  <c r="S92" i="3"/>
  <c r="G92" i="3"/>
  <c r="G93" i="3"/>
  <c r="S93" i="3"/>
  <c r="G94" i="3"/>
  <c r="S94" i="3"/>
  <c r="S84" i="3"/>
  <c r="G84" i="3"/>
  <c r="R104" i="3"/>
  <c r="I154" i="3"/>
  <c r="K131" i="3"/>
  <c r="M104" i="3"/>
  <c r="O77" i="3"/>
  <c r="R126" i="3"/>
  <c r="R124" i="3"/>
  <c r="R123" i="3"/>
  <c r="R122" i="3"/>
  <c r="R121" i="3"/>
  <c r="R118" i="3"/>
  <c r="R116" i="3"/>
  <c r="R115" i="3"/>
  <c r="R112" i="3"/>
  <c r="R111" i="3"/>
  <c r="L104" i="3"/>
  <c r="H154" i="3"/>
  <c r="J131" i="3"/>
  <c r="N77" i="3"/>
  <c r="F131" i="3"/>
  <c r="F154" i="3"/>
  <c r="H131" i="3"/>
  <c r="I131" i="3"/>
  <c r="R113" i="3"/>
  <c r="R114" i="3"/>
  <c r="R117" i="3"/>
  <c r="R119" i="3"/>
  <c r="R120" i="3"/>
  <c r="R125" i="3"/>
  <c r="H104" i="3"/>
  <c r="I104" i="3"/>
  <c r="J104" i="3"/>
  <c r="K104" i="3"/>
  <c r="H77" i="3"/>
  <c r="I77" i="3"/>
  <c r="J77" i="3"/>
  <c r="K77" i="3"/>
  <c r="L77" i="3"/>
  <c r="M77" i="3"/>
  <c r="R57" i="3"/>
  <c r="S57" i="3" s="1"/>
  <c r="R58" i="3"/>
  <c r="S58" i="3" s="1"/>
  <c r="R59" i="3"/>
  <c r="S59" i="3" s="1"/>
  <c r="R60" i="3"/>
  <c r="S60" i="3" s="1"/>
  <c r="R61" i="3"/>
  <c r="S61" i="3" s="1"/>
  <c r="R63" i="3"/>
  <c r="S63" i="3" s="1"/>
  <c r="R64" i="3"/>
  <c r="S64" i="3" s="1"/>
  <c r="R65" i="3"/>
  <c r="S65" i="3" s="1"/>
  <c r="R66" i="3"/>
  <c r="S66" i="3" s="1"/>
  <c r="R67" i="3"/>
  <c r="S67" i="3" s="1"/>
  <c r="R68" i="3"/>
  <c r="S68" i="3" s="1"/>
  <c r="R69" i="3"/>
  <c r="S69" i="3" s="1"/>
  <c r="R70" i="3"/>
  <c r="S70" i="3" s="1"/>
  <c r="R71" i="3"/>
  <c r="S71" i="3" s="1"/>
  <c r="D25" i="3"/>
  <c r="G25" i="3"/>
  <c r="F25" i="3"/>
  <c r="E25" i="3"/>
  <c r="H25" i="3"/>
  <c r="I25" i="3"/>
  <c r="J25" i="3"/>
  <c r="K25" i="3"/>
  <c r="L25" i="3"/>
  <c r="M25" i="3"/>
  <c r="N25" i="3"/>
  <c r="N26" i="3" s="1"/>
  <c r="O25" i="3"/>
  <c r="R5" i="3"/>
  <c r="S5" i="3" s="1"/>
  <c r="R6" i="3"/>
  <c r="S6" i="3" s="1"/>
  <c r="R7" i="3"/>
  <c r="S7" i="3" s="1"/>
  <c r="R9" i="3"/>
  <c r="S9" i="3" s="1"/>
  <c r="R11" i="3"/>
  <c r="S11" i="3" s="1"/>
  <c r="R12" i="3"/>
  <c r="S12" i="3" s="1"/>
  <c r="R14" i="3"/>
  <c r="S14" i="3" s="1"/>
  <c r="R15" i="3"/>
  <c r="S15" i="3" s="1"/>
  <c r="R16" i="3"/>
  <c r="S16" i="3" s="1"/>
  <c r="R17" i="3"/>
  <c r="S17" i="3" s="1"/>
  <c r="R18" i="3"/>
  <c r="S18" i="3" s="1"/>
  <c r="R19" i="3"/>
  <c r="S19" i="3" s="1"/>
  <c r="R20" i="3"/>
  <c r="S20" i="3" s="1"/>
  <c r="R21" i="3"/>
  <c r="S21" i="3" s="1"/>
  <c r="E154" i="3"/>
  <c r="D154" i="3"/>
  <c r="O51" i="3"/>
  <c r="H51" i="3"/>
  <c r="I51" i="3"/>
  <c r="J51" i="3"/>
  <c r="K51" i="3"/>
  <c r="L51" i="3"/>
  <c r="M51" i="3"/>
  <c r="N51" i="3"/>
  <c r="R31" i="3"/>
  <c r="S31" i="3" s="1"/>
  <c r="R33" i="3"/>
  <c r="S33" i="3" s="1"/>
  <c r="R35" i="3"/>
  <c r="S35" i="3" s="1"/>
  <c r="R37" i="3"/>
  <c r="S37" i="3" s="1"/>
  <c r="R40" i="3"/>
  <c r="S40" i="3" s="1"/>
  <c r="R42" i="3"/>
  <c r="S42" i="3" s="1"/>
  <c r="R45" i="3"/>
  <c r="S45" i="3" s="1"/>
  <c r="R48" i="3"/>
  <c r="S48" i="3" s="1"/>
  <c r="R49" i="3"/>
  <c r="S49" i="3" s="1"/>
  <c r="R50" i="3"/>
  <c r="S50" i="3" s="1"/>
  <c r="E131" i="3"/>
  <c r="D131" i="3"/>
  <c r="F104" i="3"/>
  <c r="E104" i="3"/>
  <c r="D104" i="3"/>
  <c r="G77" i="3"/>
  <c r="F77" i="3"/>
  <c r="E77" i="3"/>
  <c r="D77" i="3"/>
  <c r="G51" i="3"/>
  <c r="F51" i="3"/>
  <c r="E51" i="3"/>
  <c r="D51" i="3"/>
  <c r="F26" i="3" l="1"/>
  <c r="F78" i="3"/>
  <c r="R77" i="3"/>
  <c r="S77" i="3" s="1"/>
  <c r="H132" i="3"/>
  <c r="J132" i="3"/>
  <c r="I155" i="3"/>
  <c r="I52" i="3"/>
  <c r="L52" i="3"/>
  <c r="G26" i="3"/>
  <c r="I132" i="3"/>
  <c r="K132" i="3"/>
  <c r="S120" i="3"/>
  <c r="G120" i="3"/>
  <c r="F132" i="3"/>
  <c r="L132" i="3"/>
  <c r="M132" i="3"/>
  <c r="N132" i="3"/>
  <c r="O132" i="3"/>
  <c r="S115" i="3"/>
  <c r="G115" i="3"/>
  <c r="O26" i="3"/>
  <c r="G78" i="3"/>
  <c r="N52" i="3"/>
  <c r="H26" i="3"/>
  <c r="I78" i="3"/>
  <c r="O78" i="3"/>
  <c r="O52" i="3"/>
  <c r="Q52" i="3"/>
  <c r="G125" i="3"/>
  <c r="S125" i="3"/>
  <c r="F155" i="3"/>
  <c r="S154" i="3"/>
  <c r="R155" i="3"/>
  <c r="G155" i="3"/>
  <c r="K155" i="3"/>
  <c r="J155" i="3"/>
  <c r="L155" i="3"/>
  <c r="G112" i="3"/>
  <c r="S112" i="3"/>
  <c r="S126" i="3"/>
  <c r="G126" i="3"/>
  <c r="I26" i="3"/>
  <c r="J78" i="3"/>
  <c r="S111" i="3"/>
  <c r="G111" i="3"/>
  <c r="S124" i="3"/>
  <c r="G124" i="3"/>
  <c r="G104" i="3"/>
  <c r="G105" i="3" s="1"/>
  <c r="R105" i="3"/>
  <c r="S104" i="3"/>
  <c r="H52" i="3"/>
  <c r="J26" i="3"/>
  <c r="K78" i="3"/>
  <c r="R131" i="3"/>
  <c r="R78" i="3"/>
  <c r="S123" i="3"/>
  <c r="G123" i="3"/>
  <c r="L78" i="3"/>
  <c r="H105" i="3"/>
  <c r="L105" i="3"/>
  <c r="S51" i="3"/>
  <c r="F52" i="3"/>
  <c r="R52" i="3"/>
  <c r="G52" i="3"/>
  <c r="P52" i="3"/>
  <c r="P26" i="3"/>
  <c r="L26" i="3"/>
  <c r="S113" i="3"/>
  <c r="G113" i="3"/>
  <c r="S122" i="3"/>
  <c r="G122" i="3"/>
  <c r="K26" i="3"/>
  <c r="J52" i="3"/>
  <c r="M78" i="3"/>
  <c r="I105" i="3"/>
  <c r="H155" i="3"/>
  <c r="Q26" i="3"/>
  <c r="M26" i="3"/>
  <c r="S114" i="3"/>
  <c r="G114" i="3"/>
  <c r="S121" i="3"/>
  <c r="G121" i="3"/>
  <c r="J105" i="3"/>
  <c r="G117" i="3"/>
  <c r="S117" i="3"/>
  <c r="S118" i="3"/>
  <c r="G118" i="3"/>
  <c r="K52" i="3"/>
  <c r="R25" i="3"/>
  <c r="K105" i="3"/>
  <c r="N78" i="3"/>
  <c r="F105" i="3"/>
  <c r="N105" i="3"/>
  <c r="S119" i="3"/>
  <c r="G119" i="3"/>
  <c r="S116" i="3"/>
  <c r="G116" i="3"/>
  <c r="M52" i="3"/>
  <c r="H78" i="3"/>
  <c r="M105" i="3"/>
  <c r="R26" i="3" l="1"/>
  <c r="S25" i="3"/>
  <c r="S131" i="3"/>
  <c r="G131" i="3"/>
  <c r="G132" i="3" s="1"/>
  <c r="R132" i="3"/>
</calcChain>
</file>

<file path=xl/sharedStrings.xml><?xml version="1.0" encoding="utf-8"?>
<sst xmlns="http://schemas.openxmlformats.org/spreadsheetml/2006/main" count="1198" uniqueCount="271">
  <si>
    <t>ITI MALVIYA NAGAR , NEW DELHI-17</t>
  </si>
  <si>
    <t>SL. No.</t>
  </si>
  <si>
    <t>NAME OF TRADE</t>
  </si>
  <si>
    <t>No. OF TRAINEES APPEARED IN EXAM./ ON ROLL</t>
  </si>
  <si>
    <t>No. OF TRAINEES APPEARED IN EXAM. IN / ON ROLL</t>
  </si>
  <si>
    <t>No. OF TRAINEES APPEARED IN EXAM. IN/ ON ROLL</t>
  </si>
  <si>
    <t>FITTER</t>
  </si>
  <si>
    <t>TURNER</t>
  </si>
  <si>
    <t>….</t>
  </si>
  <si>
    <t>COPA NCVT</t>
  </si>
  <si>
    <t>COPA SCVT</t>
  </si>
  <si>
    <t xml:space="preserve">REF. AIR COND. </t>
  </si>
  <si>
    <t>REF. AIR COND.( SCVT)</t>
  </si>
  <si>
    <t>WELDER</t>
  </si>
  <si>
    <t xml:space="preserve">ELECTRICIAN ( SCVT) </t>
  </si>
  <si>
    <t>…..</t>
  </si>
  <si>
    <t>……</t>
  </si>
  <si>
    <t>COMM. ART ( SCVT)</t>
  </si>
  <si>
    <t>CARPENTER</t>
  </si>
  <si>
    <t xml:space="preserve">MACHINIST </t>
  </si>
  <si>
    <t xml:space="preserve">ELECTRICIAN </t>
  </si>
  <si>
    <t xml:space="preserve">INSTRUMENT MECH. </t>
  </si>
  <si>
    <t xml:space="preserve">WIREMAN </t>
  </si>
  <si>
    <t xml:space="preserve">SCOOTER MECH. </t>
  </si>
  <si>
    <t>D/ MAN CIVIL ( SCVT)</t>
  </si>
  <si>
    <t xml:space="preserve">ELECTRONICS ( SCVT) </t>
  </si>
  <si>
    <t>…</t>
  </si>
  <si>
    <t>TOTAL =</t>
  </si>
  <si>
    <t>No. OF TRAINEES PASSOUT</t>
  </si>
  <si>
    <t>TRAINEES ADMITTED. SESSION 2009-10</t>
  </si>
  <si>
    <t>TRAINEES ADMITTED. SESSION 2008-09</t>
  </si>
  <si>
    <t>TRAINEES ADMITTED. IN 2010-11</t>
  </si>
  <si>
    <t>TRAINEES ADMITTED. IN 2011-12</t>
  </si>
  <si>
    <t>DATA ENTRY OPRETOR AUG. 2008-JAN.2009</t>
  </si>
  <si>
    <t>DATA ENTRY OPRETOR JAN.2009-JULY 2009</t>
  </si>
  <si>
    <t>SECRETARIAL PRACTICE</t>
  </si>
  <si>
    <t>RA</t>
  </si>
  <si>
    <t>2008-2009-2010</t>
  </si>
  <si>
    <t>2009-2010-2011</t>
  </si>
  <si>
    <t>2010-2011-2012</t>
  </si>
  <si>
    <t>2011-2012-2013</t>
  </si>
  <si>
    <t>Two</t>
  </si>
  <si>
    <t xml:space="preserve">One </t>
  </si>
  <si>
    <t xml:space="preserve">training period one/ two year </t>
  </si>
  <si>
    <t>Six Month</t>
  </si>
  <si>
    <t>UNIT</t>
  </si>
  <si>
    <t>..</t>
  </si>
  <si>
    <t>Admission /Pass Out detail</t>
  </si>
  <si>
    <t>JAN/FEB 2009</t>
  </si>
  <si>
    <t>JULY/AUGUST 2009</t>
  </si>
  <si>
    <t>JAN/FEB. 2010</t>
  </si>
  <si>
    <t>JULY /AUGUST 2010</t>
  </si>
  <si>
    <t>JAN./FEB. 2011</t>
  </si>
  <si>
    <t>JULY /AUGUST 2011</t>
  </si>
  <si>
    <t>JAN./FEB. 2012</t>
  </si>
  <si>
    <t>JULY /AUGUST 2012</t>
  </si>
  <si>
    <t>JAN./FEB. 2013</t>
  </si>
  <si>
    <t>JULY /AUGUST 2013</t>
  </si>
  <si>
    <t>JAN./FEB. 2014</t>
  </si>
  <si>
    <t>JULY /AUGUST 2014</t>
  </si>
  <si>
    <t>JAN./FEB. 2015</t>
  </si>
  <si>
    <t>JULY /AUGUST 2015</t>
  </si>
  <si>
    <t>JAN./FEB. 2016</t>
  </si>
  <si>
    <t>TOTAL</t>
  </si>
  <si>
    <t xml:space="preserve"> </t>
  </si>
  <si>
    <t>TOTAL=</t>
  </si>
  <si>
    <t>2012-2013-2014</t>
  </si>
  <si>
    <t>TRAINEES ADMITTED. IN 2012-13</t>
  </si>
  <si>
    <t>NIL</t>
  </si>
  <si>
    <t>2007-2008-2009</t>
  </si>
  <si>
    <t>TRAINEES ADMITTED. SESSION 2007-08</t>
  </si>
  <si>
    <t>PENTER G)</t>
  </si>
  <si>
    <t>SECT. PRACTICE ( SCVT)</t>
  </si>
  <si>
    <t xml:space="preserve">STENO ENGLISH </t>
  </si>
  <si>
    <t>JULY/AUGUST 2008</t>
  </si>
  <si>
    <t>JAN/FEB. 2009</t>
  </si>
  <si>
    <t>JULY /AUGUST 2009</t>
  </si>
  <si>
    <t>JAN/ FEB 2010</t>
  </si>
  <si>
    <t>JULY/AUG. 2010</t>
  </si>
  <si>
    <t>2013-2014-2015</t>
  </si>
  <si>
    <t>TRAINEES ADMITTED. IN 2013-14 (SEMESTER)</t>
  </si>
  <si>
    <t>TRAINEES ADMITTED. IN 2014-15 ( SEMESTER)</t>
  </si>
  <si>
    <t>sem-1</t>
  </si>
  <si>
    <t>sem2</t>
  </si>
  <si>
    <t>sem3</t>
  </si>
  <si>
    <t>sem4</t>
  </si>
  <si>
    <t>conv, old</t>
  </si>
  <si>
    <t xml:space="preserve">SCOOTER MECH.(scvt) </t>
  </si>
  <si>
    <t>ALL SEM PASS</t>
  </si>
  <si>
    <t>2014-2015-16</t>
  </si>
  <si>
    <t>2015-2016- 2017</t>
  </si>
  <si>
    <t>ADMITTED 2015</t>
  </si>
  <si>
    <t>ADMITED 2014</t>
  </si>
  <si>
    <t>ADMITTED 2013</t>
  </si>
  <si>
    <t>S. NO.</t>
  </si>
  <si>
    <t>ADMISSION SESSION</t>
  </si>
  <si>
    <t>SANCTION SEAT</t>
  </si>
  <si>
    <t>ADMISSION ON ROLL</t>
  </si>
  <si>
    <t>CAUTION MONEY @Rs. 500/-PER TRAINEES</t>
  </si>
  <si>
    <t>TOTAL AMOUT OF CAUTION MONEY</t>
  </si>
  <si>
    <t>DLA</t>
  </si>
  <si>
    <t>APPEARED IN EXAM ON ROLL</t>
  </si>
  <si>
    <t xml:space="preserve">TILL PASS OUT </t>
  </si>
  <si>
    <t>PASS OUT JAN/FEB. 2008</t>
  </si>
  <si>
    <t>PASS OUT JULY/AUG. 2008</t>
  </si>
  <si>
    <t>PASS OUT JAN/FEB. 2009</t>
  </si>
  <si>
    <t>PASS OUT JULY/AUG. 2009</t>
  </si>
  <si>
    <t>PASS OUT JAN/ FEB. 2010</t>
  </si>
  <si>
    <t>PASS OUT JULY/ AUG. 2010</t>
  </si>
  <si>
    <t>PASS OUT JAN/ FEB. 2011</t>
  </si>
  <si>
    <t>PASS OUT JULY/ AUG. 2011</t>
  </si>
  <si>
    <t>PASS OUT JAN/ FEB. 2012</t>
  </si>
  <si>
    <t>PASS OUT JULY/AUG. 2012</t>
  </si>
  <si>
    <t>PASS OUT JAN/ FEB. 2013</t>
  </si>
  <si>
    <t>PASS OUT JULY/ AUG. 2013</t>
  </si>
  <si>
    <t>PASS OUT JAN/ FEB. 2014</t>
  </si>
  <si>
    <t>PASS OUT JULY/ AUG. 2014</t>
  </si>
  <si>
    <t>PASS OUT JAN/ FEB. 2015</t>
  </si>
  <si>
    <t>PASS OUT JULY/ AUG. 2015</t>
  </si>
  <si>
    <t>PASS OUT JAN/ FEB. 2016</t>
  </si>
  <si>
    <t xml:space="preserve">APPEARED&gt; </t>
  </si>
  <si>
    <t>PASS &gt;</t>
  </si>
  <si>
    <t>38(12 at.st)</t>
  </si>
  <si>
    <t>522 (12 at.st)</t>
  </si>
  <si>
    <t>2013-2014-2015 ( sem. System)</t>
  </si>
  <si>
    <t>SCOOTER MECH. ( M.M.C)</t>
  </si>
  <si>
    <t>2015-2016-2017 (ON LINE ADMISSION) SEM SYSTEM</t>
  </si>
  <si>
    <t>2014-2015-2016 (ON LINE ADMISSION)SEM. SYSTEM</t>
  </si>
  <si>
    <t>299+3+6+1 =309</t>
  </si>
  <si>
    <t>ONE YEAR</t>
  </si>
  <si>
    <t>TWO YEAR</t>
  </si>
  <si>
    <t>BOTH</t>
  </si>
  <si>
    <t>No. OF TRAINEES PASSOUT over all</t>
  </si>
  <si>
    <t>No. OF TRAINEES PASSOUT till sem-1</t>
  </si>
  <si>
    <t>ncvt</t>
  </si>
  <si>
    <t>scvt</t>
  </si>
  <si>
    <t>both</t>
  </si>
  <si>
    <t>% age of result till</t>
  </si>
  <si>
    <t>pass till</t>
  </si>
  <si>
    <t>S-1</t>
  </si>
  <si>
    <t>S-1 pass till</t>
  </si>
  <si>
    <t>pass till S-4</t>
  </si>
  <si>
    <t>ALL SEM / conve. PASS</t>
  </si>
  <si>
    <t>JULY /AUGUST 2016</t>
  </si>
  <si>
    <t>JAN./FEB. 2017</t>
  </si>
  <si>
    <t>ATTEMPT-1 JAN-14</t>
  </si>
  <si>
    <t>ATTEMPT-2 Jul- 14</t>
  </si>
  <si>
    <t>ATTEMPT-3 Jan-15</t>
  </si>
  <si>
    <t>ATTEMPT-4 jul - 15</t>
  </si>
  <si>
    <t>ATTEMPT-5 Jan- 16</t>
  </si>
  <si>
    <t>ATTEMPT-4 jul - 16</t>
  </si>
  <si>
    <t>ATTEMPT-1 Jul- 14</t>
  </si>
  <si>
    <t>ATTEMPT-2Jan-15</t>
  </si>
  <si>
    <t>ATTEMPT-3 jul - 15</t>
  </si>
  <si>
    <t>ATTEMPT-4 Jan- 16</t>
  </si>
  <si>
    <t>ATTEMPT-1 Jan-15</t>
  </si>
  <si>
    <t>ATTEMPT-2 jul - 15</t>
  </si>
  <si>
    <t>ATTEMPT-3 Jan- 16</t>
  </si>
  <si>
    <t>ATTEMPT-1 jul - 15</t>
  </si>
  <si>
    <t>ATTEMPT-2 Jan- 16</t>
  </si>
  <si>
    <t>ATTEMPT-3 jul - 16</t>
  </si>
  <si>
    <t>ATTEMPT-4 Jan- 17</t>
  </si>
  <si>
    <t>ATTEMPT-1 Jan-16</t>
  </si>
  <si>
    <t>ATTEMPT-1 Jul - 16</t>
  </si>
  <si>
    <t>ATTEMPT-2   Jul - 16</t>
  </si>
  <si>
    <t>ATTEMPT-3 Jan- 17</t>
  </si>
  <si>
    <t>ATTEMPT-4 Jul - 17</t>
  </si>
  <si>
    <t>over All</t>
  </si>
  <si>
    <t>ATTEMPT-2  Jan- 17</t>
  </si>
  <si>
    <t>ATTEMPT-3  Jul - 17</t>
  </si>
  <si>
    <t>ATTEMPT-4 Jan- 18</t>
  </si>
  <si>
    <t>s-1 pass</t>
  </si>
  <si>
    <t>s-2 pass</t>
  </si>
  <si>
    <t>s-3 pass</t>
  </si>
  <si>
    <t>s-4 pass</t>
  </si>
  <si>
    <t>no admission</t>
  </si>
  <si>
    <t xml:space="preserve">appeared </t>
  </si>
  <si>
    <t>% age</t>
  </si>
  <si>
    <t>ATTEMPT-1 Jan-17</t>
  </si>
  <si>
    <t>ATTEMPT-2   Jul - 17</t>
  </si>
  <si>
    <t>ATTEMPT-3 Jan- 18</t>
  </si>
  <si>
    <t>ATTEMPT-4 Jul - 18</t>
  </si>
  <si>
    <t>ATTEMPT-1 Jul - 17</t>
  </si>
  <si>
    <t>ATTEMPT-2  Jan- 18</t>
  </si>
  <si>
    <t>ATTEMPT-3  Jul - 18</t>
  </si>
  <si>
    <t>ATTEMPT-4 Jan- 19</t>
  </si>
  <si>
    <t>apperaed&gt;&gt;&gt;&gt;</t>
  </si>
  <si>
    <t>over all</t>
  </si>
  <si>
    <t>59 (64.83)</t>
  </si>
  <si>
    <t>90(94.73)</t>
  </si>
  <si>
    <t>143(76.47)</t>
  </si>
  <si>
    <t>233(85.66)</t>
  </si>
  <si>
    <t>%age of result</t>
  </si>
  <si>
    <t xml:space="preserve">% of result </t>
  </si>
  <si>
    <t>PASS OUT over all</t>
  </si>
  <si>
    <t>% age of result</t>
  </si>
  <si>
    <t>one year trade</t>
  </si>
  <si>
    <t>two year trade</t>
  </si>
  <si>
    <t>Pass % age&gt;&gt;&gt;&gt;&gt;</t>
  </si>
  <si>
    <t>over all result   ITI MALVIYA NAGAR (   till date passing)</t>
  </si>
  <si>
    <t>PASS OUT JULY/ AUG. 2016</t>
  </si>
  <si>
    <t>till</t>
  </si>
  <si>
    <t>2016-2017-2018 (ON LINE ADMISSION) SEM SYSTEM</t>
  </si>
  <si>
    <t>TRAINEES ADMITTED. IN 2015-16 SEMESTER)</t>
  </si>
  <si>
    <t>TRAINEES ADMITTED. IN 2016-17 ( SEMESTER)</t>
  </si>
  <si>
    <t>ATTEMPT-5 jul - 16</t>
  </si>
  <si>
    <t>S-2</t>
  </si>
  <si>
    <t>S-3</t>
  </si>
  <si>
    <t>S_4</t>
  </si>
  <si>
    <t>ATTEMPT-5 Jan- 17</t>
  </si>
  <si>
    <t>ATTEMPT-5 jul - 17</t>
  </si>
  <si>
    <t xml:space="preserve"> MECH. Motor Cycle (SCVT) </t>
  </si>
  <si>
    <t>ITI MALVIYA NAGAR , UPTO DATE     MAY 2017.</t>
  </si>
  <si>
    <t>2016-2017- 2018</t>
  </si>
  <si>
    <t>ATTEMPT-3 Jan- 19</t>
  </si>
  <si>
    <t>ATTEMPT-3  Jul - 19</t>
  </si>
  <si>
    <t>ATTEMPT-1 Jan-18</t>
  </si>
  <si>
    <t>ATTEMPT-2   Jul - 18</t>
  </si>
  <si>
    <t>ATTEMPT-4 Jul - 19</t>
  </si>
  <si>
    <t>ATTEMPT-1 Jul - 18</t>
  </si>
  <si>
    <t>ATTEMPT-2  Jan- 19</t>
  </si>
  <si>
    <t>ATTEMPT-4 Jan- 20</t>
  </si>
  <si>
    <t xml:space="preserve">pending result </t>
  </si>
  <si>
    <t>ATTEMPT-5  jul - 17</t>
  </si>
  <si>
    <t>ATTEMPT-5  Jul - 20</t>
  </si>
  <si>
    <t>ATTEMPT-5 Jan- 20</t>
  </si>
  <si>
    <t>ATTEMPT-5  Jul - 19</t>
  </si>
  <si>
    <t>ATTEMPT-5 Jan- 18</t>
  </si>
  <si>
    <t>ATTEMPT-5 Jan- 19</t>
  </si>
  <si>
    <t>ATTEMPT-5  Jul - 18</t>
  </si>
  <si>
    <t>R/A</t>
  </si>
  <si>
    <t>2017-2018 2019</t>
  </si>
  <si>
    <t xml:space="preserve">ITI MALVIYA NAGAR , proposaal for admission session 2017-18 online </t>
  </si>
  <si>
    <t>TRAINEES ADMITTED. IN 2016-17 (SEMESTER)</t>
  </si>
  <si>
    <t>TRAINEES ADMITTED. IN 2015-16 (SEMESTER)</t>
  </si>
  <si>
    <t>TRAINEES ADMITTED. IN 2014-15 (SEMESTER)</t>
  </si>
  <si>
    <t>NCVT TRADE</t>
  </si>
  <si>
    <t>ONE</t>
  </si>
  <si>
    <t>TWO</t>
  </si>
  <si>
    <t>BOTH ONE &amp; TWO</t>
  </si>
  <si>
    <t>TOTLAL</t>
  </si>
  <si>
    <t>SCVT TRADE</t>
  </si>
  <si>
    <t>AS PER APPROVED TRADE IN ADMISSION 2015</t>
  </si>
  <si>
    <t>1+1</t>
  </si>
  <si>
    <t>2+2</t>
  </si>
  <si>
    <t>18+9</t>
  </si>
  <si>
    <t>16+9</t>
  </si>
  <si>
    <t>1+0</t>
  </si>
  <si>
    <t>7+7</t>
  </si>
  <si>
    <t>11+7</t>
  </si>
  <si>
    <t>4+0</t>
  </si>
  <si>
    <t>3+0</t>
  </si>
  <si>
    <t>5+2</t>
  </si>
  <si>
    <t>7+0</t>
  </si>
  <si>
    <t>9+9</t>
  </si>
  <si>
    <t xml:space="preserve">all total </t>
  </si>
  <si>
    <t>11+9</t>
  </si>
  <si>
    <t>9+7</t>
  </si>
  <si>
    <t>run</t>
  </si>
  <si>
    <t>2017-18</t>
  </si>
  <si>
    <t>2016-17</t>
  </si>
  <si>
    <t>2015-16</t>
  </si>
  <si>
    <t>2014-15</t>
  </si>
  <si>
    <t>2013-14</t>
  </si>
  <si>
    <t>PASS OUT JULY/ AUG. 2017</t>
  </si>
  <si>
    <t>PASS OUT JAN/ FEB. 2017</t>
  </si>
  <si>
    <t>N/A</t>
  </si>
  <si>
    <t>ITI MALVIYA NAGAR , UPTO DATE May 2017</t>
  </si>
  <si>
    <t xml:space="preserve">No. OF TRAINEES PASSOUT till sem 4th </t>
  </si>
  <si>
    <t xml:space="preserve">No. OF TRAINEES PASSOUT till sem-3rd </t>
  </si>
  <si>
    <t>TRAINEES  TO BE ADMITTED. IN 2017-18 (SEMESTER)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</si>
</sst>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3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6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7" fillId="0" borderId="26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5" xfId="0" applyBorder="1"/>
    <xf numFmtId="0" fontId="9" fillId="0" borderId="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2" fillId="0" borderId="1" xfId="0" applyFont="1" applyBorder="1"/>
    <xf numFmtId="0" fontId="10" fillId="0" borderId="2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5" xfId="0" applyFont="1" applyBorder="1"/>
    <xf numFmtId="0" fontId="10" fillId="0" borderId="1" xfId="0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/>
    </xf>
    <xf numFmtId="0" fontId="7" fillId="0" borderId="29" xfId="0" applyFont="1" applyBorder="1" applyAlignment="1">
      <alignment horizontal="center" vertical="top" wrapText="1"/>
    </xf>
    <xf numFmtId="0" fontId="8" fillId="0" borderId="1" xfId="0" applyFont="1" applyBorder="1"/>
    <xf numFmtId="0" fontId="0" fillId="0" borderId="1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0" fillId="0" borderId="5" xfId="0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0" fillId="0" borderId="3" xfId="0" applyBorder="1"/>
    <xf numFmtId="0" fontId="0" fillId="0" borderId="0" xfId="0" applyBorder="1"/>
    <xf numFmtId="0" fontId="2" fillId="0" borderId="0" xfId="0" applyFont="1" applyAlignmen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3" borderId="1" xfId="0" applyFill="1" applyBorder="1"/>
    <xf numFmtId="0" fontId="1" fillId="3" borderId="26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9" fillId="3" borderId="1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top" wrapText="1"/>
    </xf>
    <xf numFmtId="0" fontId="0" fillId="0" borderId="1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8" fillId="0" borderId="3" xfId="0" applyFont="1" applyBorder="1"/>
    <xf numFmtId="0" fontId="0" fillId="0" borderId="7" xfId="0" applyBorder="1"/>
    <xf numFmtId="0" fontId="0" fillId="0" borderId="8" xfId="0" applyBorder="1"/>
    <xf numFmtId="0" fontId="8" fillId="0" borderId="9" xfId="0" applyFont="1" applyBorder="1"/>
    <xf numFmtId="0" fontId="0" fillId="0" borderId="12" xfId="0" applyBorder="1"/>
    <xf numFmtId="0" fontId="0" fillId="0" borderId="13" xfId="0" applyBorder="1"/>
    <xf numFmtId="0" fontId="8" fillId="0" borderId="13" xfId="0" applyFont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7" fillId="0" borderId="43" xfId="0" applyFont="1" applyBorder="1" applyAlignment="1">
      <alignment horizontal="center" vertical="top" wrapText="1"/>
    </xf>
    <xf numFmtId="0" fontId="0" fillId="0" borderId="31" xfId="0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top" wrapText="1"/>
    </xf>
    <xf numFmtId="0" fontId="0" fillId="0" borderId="47" xfId="0" applyBorder="1"/>
    <xf numFmtId="0" fontId="0" fillId="0" borderId="48" xfId="0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top" wrapText="1"/>
    </xf>
    <xf numFmtId="0" fontId="7" fillId="0" borderId="4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/>
    </xf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1" fillId="0" borderId="35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top" wrapText="1"/>
    </xf>
    <xf numFmtId="0" fontId="0" fillId="0" borderId="18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top" wrapText="1"/>
    </xf>
    <xf numFmtId="0" fontId="0" fillId="0" borderId="5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/>
    <xf numFmtId="0" fontId="0" fillId="3" borderId="5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51" xfId="0" applyBorder="1"/>
    <xf numFmtId="0" fontId="0" fillId="0" borderId="1" xfId="0" applyBorder="1" applyAlignment="1">
      <alignment horizontal="center"/>
    </xf>
    <xf numFmtId="0" fontId="0" fillId="3" borderId="50" xfId="0" applyFill="1" applyBorder="1" applyAlignment="1">
      <alignment horizontal="center" vertical="center"/>
    </xf>
    <xf numFmtId="0" fontId="0" fillId="0" borderId="2" xfId="0" applyBorder="1"/>
    <xf numFmtId="0" fontId="0" fillId="0" borderId="9" xfId="0" applyBorder="1"/>
    <xf numFmtId="0" fontId="7" fillId="0" borderId="2" xfId="0" applyFont="1" applyBorder="1" applyAlignment="1">
      <alignment horizontal="center" vertical="top" wrapText="1"/>
    </xf>
    <xf numFmtId="0" fontId="8" fillId="3" borderId="3" xfId="0" applyFont="1" applyFill="1" applyBorder="1"/>
    <xf numFmtId="0" fontId="0" fillId="3" borderId="3" xfId="0" applyFill="1" applyBorder="1"/>
    <xf numFmtId="0" fontId="3" fillId="0" borderId="5" xfId="0" applyFont="1" applyFill="1" applyBorder="1" applyAlignment="1">
      <alignment horizontal="center" vertical="top" wrapText="1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2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8" fillId="0" borderId="6" xfId="0" applyFont="1" applyBorder="1"/>
    <xf numFmtId="0" fontId="0" fillId="0" borderId="6" xfId="0" applyBorder="1"/>
    <xf numFmtId="0" fontId="4" fillId="0" borderId="53" xfId="0" applyFont="1" applyBorder="1" applyAlignment="1">
      <alignment horizontal="center" wrapText="1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37" xfId="0" applyBorder="1"/>
    <xf numFmtId="0" fontId="0" fillId="0" borderId="4" xfId="0" applyBorder="1"/>
    <xf numFmtId="0" fontId="0" fillId="0" borderId="33" xfId="0" applyBorder="1"/>
    <xf numFmtId="0" fontId="0" fillId="0" borderId="42" xfId="0" applyBorder="1"/>
    <xf numFmtId="0" fontId="0" fillId="0" borderId="49" xfId="0" applyBorder="1"/>
    <xf numFmtId="0" fontId="1" fillId="0" borderId="8" xfId="0" applyFont="1" applyBorder="1"/>
    <xf numFmtId="0" fontId="1" fillId="0" borderId="1" xfId="0" applyFont="1" applyBorder="1"/>
    <xf numFmtId="0" fontId="10" fillId="0" borderId="3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3" borderId="5" xfId="0" applyFill="1" applyBorder="1"/>
    <xf numFmtId="0" fontId="0" fillId="0" borderId="2" xfId="0" applyBorder="1" applyAlignment="1">
      <alignment wrapText="1"/>
    </xf>
    <xf numFmtId="0" fontId="1" fillId="0" borderId="30" xfId="0" applyFont="1" applyBorder="1" applyAlignment="1">
      <alignment horizontal="center" vertical="top" wrapText="1"/>
    </xf>
    <xf numFmtId="0" fontId="4" fillId="5" borderId="30" xfId="0" applyFont="1" applyFill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0" fillId="0" borderId="30" xfId="0" applyBorder="1"/>
    <xf numFmtId="0" fontId="7" fillId="0" borderId="53" xfId="0" applyFont="1" applyBorder="1" applyAlignment="1">
      <alignment horizontal="center" vertical="top" wrapText="1"/>
    </xf>
    <xf numFmtId="0" fontId="7" fillId="0" borderId="54" xfId="0" applyFont="1" applyBorder="1" applyAlignment="1">
      <alignment horizontal="center" vertical="top" wrapText="1"/>
    </xf>
    <xf numFmtId="0" fontId="3" fillId="5" borderId="54" xfId="0" applyFont="1" applyFill="1" applyBorder="1" applyAlignment="1">
      <alignment horizontal="center" vertical="top" wrapText="1"/>
    </xf>
    <xf numFmtId="0" fontId="7" fillId="0" borderId="34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4" fillId="5" borderId="35" xfId="0" applyFont="1" applyFill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0" fillId="7" borderId="38" xfId="0" applyFill="1" applyBorder="1" applyAlignment="1">
      <alignment horizontal="center" vertical="center"/>
    </xf>
    <xf numFmtId="0" fontId="0" fillId="7" borderId="41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0" borderId="47" xfId="0" applyBorder="1" applyAlignment="1">
      <alignment wrapText="1"/>
    </xf>
    <xf numFmtId="0" fontId="7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7" borderId="31" xfId="0" applyFill="1" applyBorder="1" applyAlignment="1">
      <alignment horizontal="center" vertical="center"/>
    </xf>
    <xf numFmtId="0" fontId="0" fillId="0" borderId="17" xfId="0" applyBorder="1"/>
    <xf numFmtId="0" fontId="0" fillId="0" borderId="57" xfId="0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0" borderId="41" xfId="0" applyBorder="1"/>
    <xf numFmtId="0" fontId="0" fillId="0" borderId="31" xfId="0" applyBorder="1"/>
    <xf numFmtId="0" fontId="0" fillId="7" borderId="1" xfId="0" applyFill="1" applyBorder="1" applyAlignment="1">
      <alignment horizontal="center" vertical="center"/>
    </xf>
    <xf numFmtId="0" fontId="7" fillId="0" borderId="58" xfId="0" applyFont="1" applyBorder="1" applyAlignment="1">
      <alignment horizontal="center" vertical="top" wrapText="1"/>
    </xf>
    <xf numFmtId="0" fontId="0" fillId="0" borderId="25" xfId="0" applyBorder="1"/>
    <xf numFmtId="0" fontId="0" fillId="0" borderId="48" xfId="0" applyBorder="1"/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37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3" borderId="61" xfId="0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22" fillId="0" borderId="52" xfId="0" applyFont="1" applyBorder="1" applyAlignment="1">
      <alignment horizontal="center" vertical="top" wrapText="1"/>
    </xf>
    <xf numFmtId="0" fontId="23" fillId="0" borderId="48" xfId="0" applyFont="1" applyBorder="1" applyAlignment="1">
      <alignment horizontal="center" vertical="top" wrapText="1"/>
    </xf>
    <xf numFmtId="0" fontId="8" fillId="0" borderId="50" xfId="0" applyFont="1" applyBorder="1" applyAlignment="1">
      <alignment horizontal="center" vertical="center"/>
    </xf>
    <xf numFmtId="0" fontId="8" fillId="7" borderId="50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top" wrapText="1"/>
    </xf>
    <xf numFmtId="0" fontId="8" fillId="0" borderId="57" xfId="0" applyFont="1" applyBorder="1" applyAlignment="1">
      <alignment horizontal="center" vertical="center"/>
    </xf>
    <xf numFmtId="0" fontId="8" fillId="7" borderId="57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7" borderId="48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13" fillId="0" borderId="47" xfId="0" applyFont="1" applyBorder="1" applyAlignment="1">
      <alignment horizontal="center" vertical="top" wrapText="1"/>
    </xf>
    <xf numFmtId="0" fontId="22" fillId="0" borderId="52" xfId="0" applyFont="1" applyBorder="1" applyAlignment="1">
      <alignment vertical="top" wrapText="1"/>
    </xf>
    <xf numFmtId="0" fontId="7" fillId="0" borderId="63" xfId="0" applyFont="1" applyBorder="1" applyAlignment="1">
      <alignment horizontal="center" vertical="top" wrapText="1"/>
    </xf>
    <xf numFmtId="0" fontId="7" fillId="0" borderId="38" xfId="0" applyFont="1" applyBorder="1" applyAlignment="1">
      <alignment horizontal="center" vertical="top" wrapText="1"/>
    </xf>
    <xf numFmtId="0" fontId="7" fillId="0" borderId="39" xfId="0" applyFont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3" xfId="0" applyFont="1" applyBorder="1"/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50" xfId="0" applyFill="1" applyBorder="1"/>
    <xf numFmtId="0" fontId="5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8" borderId="1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23" xfId="0" applyFill="1" applyBorder="1"/>
    <xf numFmtId="0" fontId="0" fillId="3" borderId="0" xfId="0" applyFill="1"/>
    <xf numFmtId="0" fontId="0" fillId="3" borderId="23" xfId="0" applyFill="1" applyBorder="1"/>
    <xf numFmtId="0" fontId="5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4" fontId="2" fillId="0" borderId="19" xfId="0" applyNumberFormat="1" applyFont="1" applyBorder="1" applyAlignment="1">
      <alignment horizontal="center" vertical="center"/>
    </xf>
    <xf numFmtId="14" fontId="2" fillId="0" borderId="24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top" wrapText="1"/>
    </xf>
    <xf numFmtId="0" fontId="18" fillId="0" borderId="31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4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top" wrapText="1"/>
    </xf>
    <xf numFmtId="0" fontId="3" fillId="0" borderId="6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59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top" wrapText="1"/>
    </xf>
    <xf numFmtId="0" fontId="3" fillId="0" borderId="64" xfId="0" applyFont="1" applyBorder="1" applyAlignment="1">
      <alignment horizontal="center" vertical="top" wrapText="1"/>
    </xf>
    <xf numFmtId="0" fontId="5" fillId="0" borderId="41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17" fillId="0" borderId="20" xfId="0" applyFont="1" applyBorder="1" applyAlignment="1">
      <alignment horizontal="center" vertical="top" wrapText="1"/>
    </xf>
    <xf numFmtId="0" fontId="17" fillId="0" borderId="18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37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U167"/>
  <sheetViews>
    <sheetView topLeftCell="A82" workbookViewId="0">
      <selection activeCell="W11" sqref="W11"/>
    </sheetView>
  </sheetViews>
  <sheetFormatPr defaultRowHeight="15" x14ac:dyDescent="0.25"/>
  <cols>
    <col min="1" max="1" width="3.28515625" customWidth="1"/>
    <col min="2" max="2" width="22.140625" customWidth="1"/>
    <col min="3" max="3" width="6.140625" customWidth="1"/>
    <col min="4" max="4" width="3.85546875" customWidth="1"/>
    <col min="8" max="8" width="6.5703125" customWidth="1"/>
    <col min="9" max="17" width="5.7109375" customWidth="1"/>
    <col min="18" max="18" width="10.42578125" customWidth="1"/>
    <col min="19" max="19" width="10.7109375" style="26" customWidth="1"/>
  </cols>
  <sheetData>
    <row r="2" spans="1:19" ht="19.5" thickBot="1" x14ac:dyDescent="0.3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19" ht="19.5" thickBot="1" x14ac:dyDescent="0.3">
      <c r="A3" s="355" t="s">
        <v>47</v>
      </c>
      <c r="B3" s="356"/>
      <c r="C3" s="360"/>
      <c r="D3" s="361" t="s">
        <v>69</v>
      </c>
      <c r="E3" s="361"/>
      <c r="F3" s="361"/>
      <c r="G3" s="362"/>
    </row>
    <row r="4" spans="1:19" ht="72" x14ac:dyDescent="0.25">
      <c r="A4" s="1" t="s">
        <v>1</v>
      </c>
      <c r="B4" s="1" t="s">
        <v>2</v>
      </c>
      <c r="C4" s="18" t="s">
        <v>43</v>
      </c>
      <c r="D4" s="35" t="s">
        <v>45</v>
      </c>
      <c r="E4" s="32" t="s">
        <v>70</v>
      </c>
      <c r="F4" s="33" t="s">
        <v>3</v>
      </c>
      <c r="G4" s="44" t="s">
        <v>28</v>
      </c>
      <c r="H4" s="49" t="s">
        <v>74</v>
      </c>
      <c r="I4" s="49" t="s">
        <v>75</v>
      </c>
      <c r="J4" s="49" t="s">
        <v>76</v>
      </c>
      <c r="K4" s="49" t="s">
        <v>77</v>
      </c>
      <c r="L4" s="49" t="s">
        <v>78</v>
      </c>
      <c r="M4" s="49" t="s">
        <v>52</v>
      </c>
      <c r="N4" s="49" t="s">
        <v>53</v>
      </c>
      <c r="O4" s="125" t="s">
        <v>54</v>
      </c>
      <c r="P4" s="49"/>
      <c r="Q4" s="49"/>
      <c r="R4" s="225" t="s">
        <v>63</v>
      </c>
      <c r="S4" s="244" t="s">
        <v>195</v>
      </c>
    </row>
    <row r="5" spans="1:19" x14ac:dyDescent="0.25">
      <c r="A5" s="3">
        <v>1</v>
      </c>
      <c r="B5" s="12" t="s">
        <v>6</v>
      </c>
      <c r="C5" s="16" t="s">
        <v>41</v>
      </c>
      <c r="D5" s="36">
        <v>1</v>
      </c>
      <c r="E5" s="29">
        <v>19</v>
      </c>
      <c r="F5" s="10">
        <v>16</v>
      </c>
      <c r="G5" s="47">
        <v>16</v>
      </c>
      <c r="H5" s="3"/>
      <c r="I5" s="3"/>
      <c r="J5" s="3">
        <v>2</v>
      </c>
      <c r="K5" s="3">
        <v>8</v>
      </c>
      <c r="L5" s="3">
        <v>3</v>
      </c>
      <c r="M5" s="3">
        <v>1</v>
      </c>
      <c r="N5" s="3">
        <v>2</v>
      </c>
      <c r="O5" s="91"/>
      <c r="P5" s="3"/>
      <c r="Q5" s="3"/>
      <c r="R5" s="42">
        <f>SUM(H5:Q5)</f>
        <v>16</v>
      </c>
      <c r="S5" s="23">
        <f>R5*100/F5</f>
        <v>100</v>
      </c>
    </row>
    <row r="6" spans="1:19" x14ac:dyDescent="0.25">
      <c r="A6" s="3">
        <v>2</v>
      </c>
      <c r="B6" s="12" t="s">
        <v>7</v>
      </c>
      <c r="C6" s="16" t="s">
        <v>41</v>
      </c>
      <c r="D6" s="36">
        <v>2</v>
      </c>
      <c r="E6" s="29">
        <v>23</v>
      </c>
      <c r="F6" s="10">
        <v>14</v>
      </c>
      <c r="G6" s="47">
        <v>7</v>
      </c>
      <c r="H6" s="3"/>
      <c r="I6" s="3"/>
      <c r="J6" s="3">
        <v>1</v>
      </c>
      <c r="K6" s="3"/>
      <c r="L6" s="3">
        <v>6</v>
      </c>
      <c r="M6" s="3"/>
      <c r="N6" s="3"/>
      <c r="O6" s="91"/>
      <c r="P6" s="3"/>
      <c r="Q6" s="3"/>
      <c r="R6" s="42">
        <f>SUM(H6:Q6)</f>
        <v>7</v>
      </c>
      <c r="S6" s="23">
        <f t="shared" ref="S6:S25" si="0">R6*100/F6</f>
        <v>50</v>
      </c>
    </row>
    <row r="7" spans="1:19" x14ac:dyDescent="0.25">
      <c r="A7" s="3">
        <v>3</v>
      </c>
      <c r="B7" s="59" t="s">
        <v>9</v>
      </c>
      <c r="C7" s="52" t="s">
        <v>42</v>
      </c>
      <c r="D7" s="66">
        <v>2</v>
      </c>
      <c r="E7" s="252">
        <v>44</v>
      </c>
      <c r="F7" s="253">
        <v>42</v>
      </c>
      <c r="G7" s="254">
        <v>38</v>
      </c>
      <c r="H7" s="62">
        <v>31</v>
      </c>
      <c r="I7" s="62">
        <v>7</v>
      </c>
      <c r="J7" s="62"/>
      <c r="K7" s="62"/>
      <c r="L7" s="62"/>
      <c r="M7" s="62"/>
      <c r="N7" s="62"/>
      <c r="O7" s="126"/>
      <c r="P7" s="62"/>
      <c r="Q7" s="62"/>
      <c r="R7" s="63">
        <f>SUM(H7:Q7)</f>
        <v>38</v>
      </c>
      <c r="S7" s="23">
        <f t="shared" si="0"/>
        <v>90.476190476190482</v>
      </c>
    </row>
    <row r="8" spans="1:19" x14ac:dyDescent="0.25">
      <c r="A8" s="3">
        <v>4</v>
      </c>
      <c r="B8" s="59" t="s">
        <v>10</v>
      </c>
      <c r="C8" s="52" t="s">
        <v>42</v>
      </c>
      <c r="D8" s="66"/>
      <c r="E8" s="252" t="s">
        <v>15</v>
      </c>
      <c r="F8" s="253"/>
      <c r="G8" s="254"/>
      <c r="H8" s="62"/>
      <c r="I8" s="62"/>
      <c r="J8" s="62"/>
      <c r="K8" s="62"/>
      <c r="L8" s="62"/>
      <c r="M8" s="62"/>
      <c r="N8" s="62"/>
      <c r="O8" s="126"/>
      <c r="P8" s="62"/>
      <c r="Q8" s="62"/>
      <c r="R8" s="63"/>
      <c r="S8" s="23" t="e">
        <f t="shared" si="0"/>
        <v>#DIV/0!</v>
      </c>
    </row>
    <row r="9" spans="1:19" x14ac:dyDescent="0.25">
      <c r="A9" s="3">
        <v>5</v>
      </c>
      <c r="B9" s="12" t="s">
        <v>11</v>
      </c>
      <c r="C9" s="16" t="s">
        <v>41</v>
      </c>
      <c r="D9" s="36">
        <v>1</v>
      </c>
      <c r="E9" s="29">
        <v>19</v>
      </c>
      <c r="F9" s="10">
        <v>14</v>
      </c>
      <c r="G9" s="47">
        <v>13</v>
      </c>
      <c r="H9" s="3"/>
      <c r="I9" s="3"/>
      <c r="J9" s="3">
        <v>13</v>
      </c>
      <c r="K9" s="3"/>
      <c r="L9" s="3"/>
      <c r="M9" s="3"/>
      <c r="N9" s="3"/>
      <c r="O9" s="91"/>
      <c r="P9" s="3"/>
      <c r="Q9" s="3"/>
      <c r="R9" s="42">
        <f>SUM(H9:Q9)</f>
        <v>13</v>
      </c>
      <c r="S9" s="23">
        <f t="shared" si="0"/>
        <v>92.857142857142861</v>
      </c>
    </row>
    <row r="10" spans="1:19" x14ac:dyDescent="0.25">
      <c r="A10" s="3">
        <v>6</v>
      </c>
      <c r="B10" s="12" t="s">
        <v>12</v>
      </c>
      <c r="C10" s="16" t="s">
        <v>41</v>
      </c>
      <c r="D10" s="36"/>
      <c r="E10" s="29" t="s">
        <v>15</v>
      </c>
      <c r="F10" s="10"/>
      <c r="G10" s="47"/>
      <c r="H10" s="3"/>
      <c r="I10" s="3"/>
      <c r="J10" s="3"/>
      <c r="K10" s="3"/>
      <c r="L10" s="3"/>
      <c r="M10" s="3"/>
      <c r="N10" s="3"/>
      <c r="O10" s="91" t="s">
        <v>64</v>
      </c>
      <c r="P10" s="3"/>
      <c r="Q10" s="3"/>
      <c r="R10" s="42"/>
      <c r="S10" s="23" t="e">
        <f t="shared" si="0"/>
        <v>#DIV/0!</v>
      </c>
    </row>
    <row r="11" spans="1:19" x14ac:dyDescent="0.25">
      <c r="A11" s="3">
        <v>7</v>
      </c>
      <c r="B11" s="59" t="s">
        <v>13</v>
      </c>
      <c r="C11" s="52" t="s">
        <v>42</v>
      </c>
      <c r="D11" s="66">
        <v>2</v>
      </c>
      <c r="E11" s="252">
        <v>19</v>
      </c>
      <c r="F11" s="253">
        <v>15</v>
      </c>
      <c r="G11" s="254">
        <v>12</v>
      </c>
      <c r="H11" s="62">
        <v>9</v>
      </c>
      <c r="I11" s="62">
        <v>3</v>
      </c>
      <c r="J11" s="62"/>
      <c r="K11" s="62"/>
      <c r="L11" s="62"/>
      <c r="M11" s="62"/>
      <c r="N11" s="62"/>
      <c r="O11" s="126"/>
      <c r="P11" s="62"/>
      <c r="Q11" s="62"/>
      <c r="R11" s="63">
        <f>SUM(H11:Q11)</f>
        <v>12</v>
      </c>
      <c r="S11" s="23">
        <f t="shared" si="0"/>
        <v>80</v>
      </c>
    </row>
    <row r="12" spans="1:19" x14ac:dyDescent="0.25">
      <c r="A12" s="3">
        <v>8</v>
      </c>
      <c r="B12" s="12" t="s">
        <v>14</v>
      </c>
      <c r="C12" s="16" t="s">
        <v>41</v>
      </c>
      <c r="D12" s="36">
        <v>1</v>
      </c>
      <c r="E12" s="29">
        <v>17</v>
      </c>
      <c r="F12" s="10">
        <v>14</v>
      </c>
      <c r="G12" s="47">
        <v>14</v>
      </c>
      <c r="H12" s="3"/>
      <c r="I12" s="3"/>
      <c r="J12" s="3">
        <v>7</v>
      </c>
      <c r="K12" s="3">
        <v>2</v>
      </c>
      <c r="L12" s="3">
        <v>4</v>
      </c>
      <c r="M12" s="3"/>
      <c r="N12" s="3">
        <v>1</v>
      </c>
      <c r="O12" s="91"/>
      <c r="P12" s="3"/>
      <c r="Q12" s="3"/>
      <c r="R12" s="42">
        <f>SUM(H12:Q12)</f>
        <v>14</v>
      </c>
      <c r="S12" s="23">
        <f t="shared" si="0"/>
        <v>100</v>
      </c>
    </row>
    <row r="13" spans="1:19" x14ac:dyDescent="0.25">
      <c r="A13" s="3">
        <v>8</v>
      </c>
      <c r="B13" s="60" t="s">
        <v>71</v>
      </c>
      <c r="C13" s="52" t="s">
        <v>42</v>
      </c>
      <c r="D13" s="66">
        <v>1</v>
      </c>
      <c r="E13" s="255">
        <v>3</v>
      </c>
      <c r="F13" s="256" t="s">
        <v>15</v>
      </c>
      <c r="G13" s="257"/>
      <c r="H13" s="62"/>
      <c r="I13" s="62"/>
      <c r="J13" s="62"/>
      <c r="K13" s="62"/>
      <c r="L13" s="62"/>
      <c r="M13" s="62"/>
      <c r="N13" s="62"/>
      <c r="O13" s="126"/>
      <c r="P13" s="62"/>
      <c r="Q13" s="62"/>
      <c r="R13" s="63"/>
      <c r="S13" s="23" t="e">
        <f t="shared" si="0"/>
        <v>#VALUE!</v>
      </c>
    </row>
    <row r="14" spans="1:19" x14ac:dyDescent="0.25">
      <c r="A14" s="3">
        <v>9</v>
      </c>
      <c r="B14" s="60" t="s">
        <v>18</v>
      </c>
      <c r="C14" s="52" t="s">
        <v>42</v>
      </c>
      <c r="D14" s="66">
        <v>1</v>
      </c>
      <c r="E14" s="255">
        <v>5</v>
      </c>
      <c r="F14" s="256">
        <v>5</v>
      </c>
      <c r="G14" s="257">
        <v>5</v>
      </c>
      <c r="H14" s="62">
        <v>2</v>
      </c>
      <c r="I14" s="62">
        <v>3</v>
      </c>
      <c r="J14" s="62"/>
      <c r="K14" s="62"/>
      <c r="L14" s="62"/>
      <c r="M14" s="62"/>
      <c r="N14" s="62"/>
      <c r="O14" s="126"/>
      <c r="P14" s="62"/>
      <c r="Q14" s="62"/>
      <c r="R14" s="63">
        <f t="shared" ref="R14:R21" si="1">SUM(H14:Q14)</f>
        <v>5</v>
      </c>
      <c r="S14" s="23">
        <f t="shared" si="0"/>
        <v>100</v>
      </c>
    </row>
    <row r="15" spans="1:19" x14ac:dyDescent="0.25">
      <c r="A15" s="3">
        <v>10</v>
      </c>
      <c r="B15" s="13" t="s">
        <v>19</v>
      </c>
      <c r="C15" s="16" t="s">
        <v>41</v>
      </c>
      <c r="D15" s="36">
        <v>2</v>
      </c>
      <c r="E15" s="258">
        <v>28</v>
      </c>
      <c r="F15" s="259">
        <v>27</v>
      </c>
      <c r="G15" s="260">
        <v>26</v>
      </c>
      <c r="H15" s="3"/>
      <c r="I15" s="3"/>
      <c r="J15" s="3">
        <v>25</v>
      </c>
      <c r="K15" s="3">
        <v>1</v>
      </c>
      <c r="L15" s="3"/>
      <c r="M15" s="3"/>
      <c r="N15" s="3"/>
      <c r="O15" s="91"/>
      <c r="P15" s="3"/>
      <c r="Q15" s="3"/>
      <c r="R15" s="42">
        <f t="shared" si="1"/>
        <v>26</v>
      </c>
      <c r="S15" s="23">
        <f t="shared" si="0"/>
        <v>96.296296296296291</v>
      </c>
    </row>
    <row r="16" spans="1:19" x14ac:dyDescent="0.25">
      <c r="A16" s="3">
        <v>11</v>
      </c>
      <c r="B16" s="13" t="s">
        <v>20</v>
      </c>
      <c r="C16" s="16" t="s">
        <v>41</v>
      </c>
      <c r="D16" s="36">
        <v>2</v>
      </c>
      <c r="E16" s="258">
        <v>40</v>
      </c>
      <c r="F16" s="259">
        <v>33</v>
      </c>
      <c r="G16" s="260">
        <v>32</v>
      </c>
      <c r="H16" s="3"/>
      <c r="I16" s="3"/>
      <c r="J16" s="3">
        <v>14</v>
      </c>
      <c r="K16" s="3">
        <v>4</v>
      </c>
      <c r="L16" s="3">
        <v>10</v>
      </c>
      <c r="M16" s="3"/>
      <c r="N16" s="3">
        <v>3</v>
      </c>
      <c r="O16" s="91">
        <v>1</v>
      </c>
      <c r="P16" s="3"/>
      <c r="Q16" s="3"/>
      <c r="R16" s="42">
        <f t="shared" si="1"/>
        <v>32</v>
      </c>
      <c r="S16" s="23">
        <f t="shared" si="0"/>
        <v>96.969696969696969</v>
      </c>
    </row>
    <row r="17" spans="1:21" x14ac:dyDescent="0.25">
      <c r="A17" s="3">
        <v>12</v>
      </c>
      <c r="B17" s="13" t="s">
        <v>21</v>
      </c>
      <c r="C17" s="16" t="s">
        <v>41</v>
      </c>
      <c r="D17" s="36">
        <v>1</v>
      </c>
      <c r="E17" s="29">
        <v>18</v>
      </c>
      <c r="F17" s="10">
        <v>13</v>
      </c>
      <c r="G17" s="47">
        <v>11</v>
      </c>
      <c r="H17" s="3"/>
      <c r="I17" s="3"/>
      <c r="J17" s="3">
        <v>11</v>
      </c>
      <c r="K17" s="3"/>
      <c r="L17" s="3"/>
      <c r="M17" s="3"/>
      <c r="N17" s="3"/>
      <c r="O17" s="91"/>
      <c r="P17" s="3"/>
      <c r="Q17" s="3"/>
      <c r="R17" s="42">
        <f t="shared" si="1"/>
        <v>11</v>
      </c>
      <c r="S17" s="23">
        <f t="shared" si="0"/>
        <v>84.615384615384613</v>
      </c>
    </row>
    <row r="18" spans="1:21" x14ac:dyDescent="0.25">
      <c r="A18" s="3">
        <v>13</v>
      </c>
      <c r="B18" s="13" t="s">
        <v>22</v>
      </c>
      <c r="C18" s="16" t="s">
        <v>41</v>
      </c>
      <c r="D18" s="36">
        <v>1</v>
      </c>
      <c r="E18" s="29">
        <v>20</v>
      </c>
      <c r="F18" s="10">
        <v>16</v>
      </c>
      <c r="G18" s="47">
        <v>15</v>
      </c>
      <c r="H18" s="3"/>
      <c r="I18" s="3"/>
      <c r="J18" s="3">
        <v>8</v>
      </c>
      <c r="K18" s="3">
        <v>6</v>
      </c>
      <c r="L18" s="3"/>
      <c r="M18" s="3"/>
      <c r="N18" s="3">
        <v>1</v>
      </c>
      <c r="O18" s="91"/>
      <c r="P18" s="3"/>
      <c r="Q18" s="3"/>
      <c r="R18" s="42">
        <f t="shared" si="1"/>
        <v>15</v>
      </c>
      <c r="S18" s="23">
        <f t="shared" si="0"/>
        <v>93.75</v>
      </c>
    </row>
    <row r="19" spans="1:21" x14ac:dyDescent="0.25">
      <c r="A19" s="3">
        <v>14</v>
      </c>
      <c r="B19" s="60" t="s">
        <v>23</v>
      </c>
      <c r="C19" s="52" t="s">
        <v>42</v>
      </c>
      <c r="D19" s="66">
        <v>1</v>
      </c>
      <c r="E19" s="255">
        <v>20</v>
      </c>
      <c r="F19" s="256">
        <v>14</v>
      </c>
      <c r="G19" s="257">
        <v>13</v>
      </c>
      <c r="H19" s="62">
        <v>7</v>
      </c>
      <c r="I19" s="62">
        <v>6</v>
      </c>
      <c r="J19" s="62"/>
      <c r="K19" s="62"/>
      <c r="L19" s="62"/>
      <c r="M19" s="62"/>
      <c r="N19" s="62"/>
      <c r="O19" s="126"/>
      <c r="P19" s="62"/>
      <c r="Q19" s="62"/>
      <c r="R19" s="63">
        <f t="shared" si="1"/>
        <v>13</v>
      </c>
      <c r="S19" s="23">
        <f t="shared" si="0"/>
        <v>92.857142857142861</v>
      </c>
    </row>
    <row r="20" spans="1:21" x14ac:dyDescent="0.25">
      <c r="A20" s="3">
        <v>15</v>
      </c>
      <c r="B20" s="13" t="s">
        <v>72</v>
      </c>
      <c r="C20" s="16" t="s">
        <v>42</v>
      </c>
      <c r="D20" s="36">
        <v>1</v>
      </c>
      <c r="E20" s="29">
        <v>3</v>
      </c>
      <c r="F20" s="10">
        <v>2</v>
      </c>
      <c r="G20" s="47">
        <v>1</v>
      </c>
      <c r="H20" s="3">
        <v>1</v>
      </c>
      <c r="I20" s="3"/>
      <c r="J20" s="3"/>
      <c r="K20" s="3"/>
      <c r="L20" s="3"/>
      <c r="M20" s="3"/>
      <c r="N20" s="3"/>
      <c r="O20" s="91"/>
      <c r="P20" s="3"/>
      <c r="Q20" s="3"/>
      <c r="R20" s="42">
        <f t="shared" si="1"/>
        <v>1</v>
      </c>
      <c r="S20" s="23">
        <f t="shared" si="0"/>
        <v>50</v>
      </c>
    </row>
    <row r="21" spans="1:21" x14ac:dyDescent="0.25">
      <c r="A21" s="5">
        <v>16</v>
      </c>
      <c r="B21" s="14" t="s">
        <v>73</v>
      </c>
      <c r="C21" s="16" t="s">
        <v>42</v>
      </c>
      <c r="D21" s="36">
        <v>1</v>
      </c>
      <c r="E21" s="29">
        <v>15</v>
      </c>
      <c r="F21" s="10">
        <v>7</v>
      </c>
      <c r="G21" s="47">
        <v>5</v>
      </c>
      <c r="H21" s="3">
        <v>3</v>
      </c>
      <c r="I21" s="3">
        <v>2</v>
      </c>
      <c r="J21" s="3"/>
      <c r="K21" s="3"/>
      <c r="L21" s="3"/>
      <c r="M21" s="3"/>
      <c r="N21" s="3"/>
      <c r="O21" s="91"/>
      <c r="P21" s="3"/>
      <c r="Q21" s="3"/>
      <c r="R21" s="42">
        <f t="shared" si="1"/>
        <v>5</v>
      </c>
      <c r="S21" s="23">
        <f t="shared" si="0"/>
        <v>71.428571428571431</v>
      </c>
    </row>
    <row r="22" spans="1:21" ht="30" customHeight="1" x14ac:dyDescent="0.25">
      <c r="A22" s="6">
        <v>17</v>
      </c>
      <c r="B22" s="22" t="s">
        <v>33</v>
      </c>
      <c r="C22" s="21" t="s">
        <v>44</v>
      </c>
      <c r="D22" s="37"/>
      <c r="E22" s="29" t="s">
        <v>8</v>
      </c>
      <c r="F22" s="10"/>
      <c r="G22" s="47"/>
      <c r="H22" s="3"/>
      <c r="I22" s="3"/>
      <c r="J22" s="3"/>
      <c r="K22" s="3"/>
      <c r="L22" s="3"/>
      <c r="M22" s="3"/>
      <c r="N22" s="3"/>
      <c r="O22" s="91"/>
      <c r="P22" s="3"/>
      <c r="Q22" s="3"/>
      <c r="R22" s="42"/>
      <c r="S22" s="23" t="e">
        <f t="shared" si="0"/>
        <v>#DIV/0!</v>
      </c>
    </row>
    <row r="23" spans="1:21" ht="27.75" customHeight="1" x14ac:dyDescent="0.25">
      <c r="A23" s="6">
        <v>18</v>
      </c>
      <c r="B23" s="22" t="s">
        <v>34</v>
      </c>
      <c r="C23" s="21" t="s">
        <v>44</v>
      </c>
      <c r="D23" s="37"/>
      <c r="E23" s="29" t="s">
        <v>8</v>
      </c>
      <c r="F23" s="10"/>
      <c r="G23" s="47"/>
      <c r="H23" s="3"/>
      <c r="I23" s="3"/>
      <c r="J23" s="3"/>
      <c r="K23" s="3"/>
      <c r="L23" s="3"/>
      <c r="M23" s="3"/>
      <c r="N23" s="3"/>
      <c r="O23" s="91"/>
      <c r="P23" s="3"/>
      <c r="Q23" s="3"/>
      <c r="R23" s="42"/>
      <c r="S23" s="23" t="e">
        <f t="shared" si="0"/>
        <v>#DIV/0!</v>
      </c>
    </row>
    <row r="24" spans="1:21" ht="15.75" thickBot="1" x14ac:dyDescent="0.3">
      <c r="A24" s="11">
        <v>19</v>
      </c>
      <c r="B24" s="15"/>
      <c r="C24" s="16"/>
      <c r="D24" s="38"/>
      <c r="E24" s="30"/>
      <c r="F24" s="20"/>
      <c r="G24" s="48"/>
      <c r="H24" s="3"/>
      <c r="I24" s="3"/>
      <c r="J24" s="3"/>
      <c r="K24" s="3"/>
      <c r="L24" s="3"/>
      <c r="M24" s="3"/>
      <c r="N24" s="3"/>
      <c r="O24" s="91"/>
      <c r="P24" s="3"/>
      <c r="Q24" s="3"/>
      <c r="R24" s="42"/>
      <c r="S24" s="23" t="e">
        <f t="shared" si="0"/>
        <v>#DIV/0!</v>
      </c>
    </row>
    <row r="25" spans="1:21" ht="16.5" customHeight="1" x14ac:dyDescent="0.25">
      <c r="A25" s="207"/>
      <c r="B25" s="208" t="s">
        <v>27</v>
      </c>
      <c r="C25" s="209"/>
      <c r="D25" s="237">
        <f t="shared" ref="D25:O25" si="2">SUM(D5:D24)</f>
        <v>20</v>
      </c>
      <c r="E25" s="238">
        <f t="shared" si="2"/>
        <v>293</v>
      </c>
      <c r="F25" s="227">
        <f t="shared" si="2"/>
        <v>232</v>
      </c>
      <c r="G25" s="239">
        <f t="shared" si="2"/>
        <v>208</v>
      </c>
      <c r="H25" s="211">
        <f t="shared" si="2"/>
        <v>53</v>
      </c>
      <c r="I25" s="211">
        <f t="shared" si="2"/>
        <v>21</v>
      </c>
      <c r="J25" s="211">
        <f t="shared" si="2"/>
        <v>81</v>
      </c>
      <c r="K25" s="211">
        <f t="shared" si="2"/>
        <v>21</v>
      </c>
      <c r="L25" s="211">
        <f t="shared" si="2"/>
        <v>23</v>
      </c>
      <c r="M25" s="211">
        <f t="shared" si="2"/>
        <v>1</v>
      </c>
      <c r="N25" s="211">
        <f t="shared" si="2"/>
        <v>7</v>
      </c>
      <c r="O25" s="93">
        <f t="shared" si="2"/>
        <v>1</v>
      </c>
      <c r="P25" s="211"/>
      <c r="Q25" s="211"/>
      <c r="R25" s="212">
        <f>SUM(H25:Q25)</f>
        <v>208</v>
      </c>
      <c r="S25" s="207">
        <f t="shared" si="0"/>
        <v>89.65517241379311</v>
      </c>
    </row>
    <row r="26" spans="1:21" ht="24" customHeight="1" x14ac:dyDescent="0.25">
      <c r="A26" s="50"/>
      <c r="B26" s="49" t="s">
        <v>195</v>
      </c>
      <c r="C26" s="50"/>
      <c r="D26" s="50"/>
      <c r="E26" s="50"/>
      <c r="F26" s="50">
        <f>F25*100/E25</f>
        <v>79.180887372013657</v>
      </c>
      <c r="G26" s="50">
        <f>G25*100/F25</f>
        <v>89.65517241379311</v>
      </c>
      <c r="H26" s="50">
        <f>H25*100/F25</f>
        <v>22.844827586206897</v>
      </c>
      <c r="I26" s="50">
        <f>I25*100/G25</f>
        <v>10.096153846153847</v>
      </c>
      <c r="J26" s="50">
        <f t="shared" ref="J26:Q26" si="3">J25*100/F25</f>
        <v>34.913793103448278</v>
      </c>
      <c r="K26" s="50">
        <f t="shared" si="3"/>
        <v>10.096153846153847</v>
      </c>
      <c r="L26" s="50">
        <f t="shared" si="3"/>
        <v>43.39622641509434</v>
      </c>
      <c r="M26" s="50">
        <f t="shared" si="3"/>
        <v>4.7619047619047619</v>
      </c>
      <c r="N26" s="50">
        <f t="shared" si="3"/>
        <v>8.6419753086419746</v>
      </c>
      <c r="O26" s="50">
        <f t="shared" si="3"/>
        <v>4.7619047619047619</v>
      </c>
      <c r="P26" s="50">
        <f t="shared" si="3"/>
        <v>0</v>
      </c>
      <c r="Q26" s="50">
        <f t="shared" si="3"/>
        <v>0</v>
      </c>
      <c r="R26" s="50">
        <f>R25*100/F25</f>
        <v>89.65517241379311</v>
      </c>
      <c r="S26" s="23"/>
      <c r="T26" s="77"/>
    </row>
    <row r="27" spans="1:21" x14ac:dyDescent="0.25">
      <c r="R27" s="77"/>
      <c r="T27" s="77"/>
    </row>
    <row r="28" spans="1:21" ht="19.5" thickBot="1" x14ac:dyDescent="0.35">
      <c r="A28" s="83" t="s">
        <v>0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77"/>
      <c r="T28" s="77"/>
      <c r="U28" s="83"/>
    </row>
    <row r="29" spans="1:21" ht="19.5" thickBot="1" x14ac:dyDescent="0.3">
      <c r="A29" s="355" t="s">
        <v>47</v>
      </c>
      <c r="B29" s="356"/>
      <c r="C29" s="360"/>
      <c r="D29" s="361" t="s">
        <v>37</v>
      </c>
      <c r="E29" s="361"/>
      <c r="F29" s="361"/>
      <c r="G29" s="362"/>
      <c r="R29" s="77"/>
      <c r="T29" s="77"/>
    </row>
    <row r="30" spans="1:21" ht="72" x14ac:dyDescent="0.25">
      <c r="A30" s="1" t="s">
        <v>1</v>
      </c>
      <c r="B30" s="1" t="s">
        <v>2</v>
      </c>
      <c r="C30" s="18" t="s">
        <v>43</v>
      </c>
      <c r="D30" s="35" t="s">
        <v>45</v>
      </c>
      <c r="E30" s="32" t="s">
        <v>30</v>
      </c>
      <c r="F30" s="33" t="s">
        <v>3</v>
      </c>
      <c r="G30" s="44" t="s">
        <v>28</v>
      </c>
      <c r="H30" s="49" t="s">
        <v>48</v>
      </c>
      <c r="I30" s="49" t="s">
        <v>49</v>
      </c>
      <c r="J30" s="49" t="s">
        <v>50</v>
      </c>
      <c r="K30" s="49" t="s">
        <v>51</v>
      </c>
      <c r="L30" s="49" t="s">
        <v>52</v>
      </c>
      <c r="M30" s="49" t="s">
        <v>53</v>
      </c>
      <c r="N30" s="49" t="s">
        <v>54</v>
      </c>
      <c r="O30" s="49" t="s">
        <v>55</v>
      </c>
      <c r="P30" s="49" t="s">
        <v>56</v>
      </c>
      <c r="Q30" s="125" t="s">
        <v>57</v>
      </c>
      <c r="R30" s="225" t="s">
        <v>63</v>
      </c>
      <c r="S30" s="244" t="s">
        <v>195</v>
      </c>
    </row>
    <row r="31" spans="1:21" x14ac:dyDescent="0.25">
      <c r="A31" s="3">
        <v>1</v>
      </c>
      <c r="B31" s="12" t="s">
        <v>6</v>
      </c>
      <c r="C31" s="16" t="s">
        <v>41</v>
      </c>
      <c r="D31" s="36">
        <v>1</v>
      </c>
      <c r="E31" s="27">
        <v>22</v>
      </c>
      <c r="F31" s="6">
        <v>20</v>
      </c>
      <c r="G31" s="45">
        <v>19</v>
      </c>
      <c r="H31" s="3" t="s">
        <v>26</v>
      </c>
      <c r="I31" s="3" t="s">
        <v>8</v>
      </c>
      <c r="J31" s="3" t="s">
        <v>8</v>
      </c>
      <c r="K31" s="3">
        <v>12</v>
      </c>
      <c r="L31" s="3">
        <v>2</v>
      </c>
      <c r="M31" s="3">
        <v>4</v>
      </c>
      <c r="N31" s="3"/>
      <c r="O31" s="3">
        <v>1</v>
      </c>
      <c r="P31" s="3"/>
      <c r="Q31" s="91"/>
      <c r="R31" s="42">
        <f>SUM(H31:O31)</f>
        <v>19</v>
      </c>
      <c r="S31" s="23">
        <f>R31*100/F31</f>
        <v>95</v>
      </c>
    </row>
    <row r="32" spans="1:21" x14ac:dyDescent="0.25">
      <c r="A32" s="3">
        <v>2</v>
      </c>
      <c r="B32" s="12" t="s">
        <v>7</v>
      </c>
      <c r="C32" s="16" t="s">
        <v>41</v>
      </c>
      <c r="D32" s="104" t="s">
        <v>15</v>
      </c>
      <c r="E32" s="105" t="s">
        <v>16</v>
      </c>
      <c r="F32" s="102" t="s">
        <v>16</v>
      </c>
      <c r="G32" s="106" t="s">
        <v>16</v>
      </c>
      <c r="H32" s="91" t="s">
        <v>26</v>
      </c>
      <c r="I32" s="91" t="s">
        <v>8</v>
      </c>
      <c r="J32" s="91" t="s">
        <v>8</v>
      </c>
      <c r="K32" s="91"/>
      <c r="L32" s="91"/>
      <c r="M32" s="91"/>
      <c r="N32" s="91"/>
      <c r="O32" s="91"/>
      <c r="P32" s="91"/>
      <c r="Q32" s="91"/>
      <c r="R32" s="96"/>
      <c r="S32" s="118" t="e">
        <f t="shared" ref="S32:S51" si="4">R32*100/F32</f>
        <v>#VALUE!</v>
      </c>
    </row>
    <row r="33" spans="1:20" x14ac:dyDescent="0.25">
      <c r="A33" s="3">
        <v>3</v>
      </c>
      <c r="B33" s="59" t="s">
        <v>9</v>
      </c>
      <c r="C33" s="52" t="s">
        <v>42</v>
      </c>
      <c r="D33" s="66">
        <v>2</v>
      </c>
      <c r="E33" s="67">
        <v>51</v>
      </c>
      <c r="F33" s="68">
        <v>44</v>
      </c>
      <c r="G33" s="69">
        <v>45</v>
      </c>
      <c r="H33" s="62" t="s">
        <v>26</v>
      </c>
      <c r="I33" s="62">
        <v>43</v>
      </c>
      <c r="J33" s="62">
        <v>2</v>
      </c>
      <c r="K33" s="62"/>
      <c r="L33" s="62"/>
      <c r="M33" s="62"/>
      <c r="N33" s="62"/>
      <c r="O33" s="62"/>
      <c r="P33" s="62"/>
      <c r="Q33" s="126"/>
      <c r="R33" s="63">
        <f>SUM(H33:O33)</f>
        <v>45</v>
      </c>
      <c r="S33" s="23">
        <f t="shared" si="4"/>
        <v>102.27272727272727</v>
      </c>
    </row>
    <row r="34" spans="1:20" x14ac:dyDescent="0.25">
      <c r="A34" s="3">
        <v>4</v>
      </c>
      <c r="B34" s="59" t="s">
        <v>10</v>
      </c>
      <c r="C34" s="52" t="s">
        <v>42</v>
      </c>
      <c r="D34" s="107" t="s">
        <v>8</v>
      </c>
      <c r="E34" s="108" t="s">
        <v>16</v>
      </c>
      <c r="F34" s="109" t="s">
        <v>16</v>
      </c>
      <c r="G34" s="110" t="s">
        <v>16</v>
      </c>
      <c r="H34" s="126" t="s">
        <v>26</v>
      </c>
      <c r="I34" s="126"/>
      <c r="J34" s="126"/>
      <c r="K34" s="126"/>
      <c r="L34" s="126"/>
      <c r="M34" s="126"/>
      <c r="N34" s="126"/>
      <c r="O34" s="126"/>
      <c r="P34" s="126"/>
      <c r="Q34" s="126"/>
      <c r="R34" s="261"/>
      <c r="S34" s="118" t="e">
        <f t="shared" si="4"/>
        <v>#VALUE!</v>
      </c>
    </row>
    <row r="35" spans="1:20" x14ac:dyDescent="0.25">
      <c r="A35" s="3">
        <v>5</v>
      </c>
      <c r="B35" s="12" t="s">
        <v>11</v>
      </c>
      <c r="C35" s="16" t="s">
        <v>41</v>
      </c>
      <c r="D35" s="36">
        <v>1</v>
      </c>
      <c r="E35" s="27">
        <v>23</v>
      </c>
      <c r="F35" s="6">
        <v>18</v>
      </c>
      <c r="G35" s="45">
        <v>18</v>
      </c>
      <c r="H35" s="3" t="s">
        <v>26</v>
      </c>
      <c r="I35" s="3" t="s">
        <v>26</v>
      </c>
      <c r="J35" s="3" t="s">
        <v>26</v>
      </c>
      <c r="K35" s="3">
        <v>7</v>
      </c>
      <c r="L35" s="3">
        <v>6</v>
      </c>
      <c r="M35" s="3">
        <v>5</v>
      </c>
      <c r="N35" s="3"/>
      <c r="O35" s="3"/>
      <c r="P35" s="3"/>
      <c r="Q35" s="91"/>
      <c r="R35" s="42">
        <f>SUM(H35:O35)</f>
        <v>18</v>
      </c>
      <c r="S35" s="23">
        <f t="shared" si="4"/>
        <v>100</v>
      </c>
    </row>
    <row r="36" spans="1:20" x14ac:dyDescent="0.25">
      <c r="A36" s="3">
        <v>6</v>
      </c>
      <c r="B36" s="12" t="s">
        <v>12</v>
      </c>
      <c r="C36" s="16" t="s">
        <v>41</v>
      </c>
      <c r="D36" s="104" t="s">
        <v>15</v>
      </c>
      <c r="E36" s="105" t="s">
        <v>16</v>
      </c>
      <c r="F36" s="102" t="s">
        <v>16</v>
      </c>
      <c r="G36" s="106" t="s">
        <v>16</v>
      </c>
      <c r="H36" s="91" t="s">
        <v>26</v>
      </c>
      <c r="I36" s="91" t="s">
        <v>8</v>
      </c>
      <c r="J36" s="91" t="s">
        <v>8</v>
      </c>
      <c r="K36" s="91"/>
      <c r="L36" s="91"/>
      <c r="M36" s="91"/>
      <c r="N36" s="91"/>
      <c r="O36" s="91"/>
      <c r="P36" s="91"/>
      <c r="Q36" s="91"/>
      <c r="R36" s="96"/>
      <c r="S36" s="118" t="e">
        <f t="shared" si="4"/>
        <v>#VALUE!</v>
      </c>
    </row>
    <row r="37" spans="1:20" x14ac:dyDescent="0.25">
      <c r="A37" s="3">
        <v>7</v>
      </c>
      <c r="B37" s="59" t="s">
        <v>13</v>
      </c>
      <c r="C37" s="52" t="s">
        <v>42</v>
      </c>
      <c r="D37" s="66">
        <v>2</v>
      </c>
      <c r="E37" s="67">
        <v>21</v>
      </c>
      <c r="F37" s="68">
        <v>17</v>
      </c>
      <c r="G37" s="69">
        <v>16</v>
      </c>
      <c r="H37" s="62" t="s">
        <v>26</v>
      </c>
      <c r="I37" s="62">
        <v>3</v>
      </c>
      <c r="J37" s="62">
        <v>11</v>
      </c>
      <c r="K37" s="62">
        <v>2</v>
      </c>
      <c r="L37" s="62"/>
      <c r="M37" s="62"/>
      <c r="N37" s="62"/>
      <c r="O37" s="62"/>
      <c r="P37" s="62"/>
      <c r="Q37" s="126"/>
      <c r="R37" s="63">
        <f>SUM(H37:O37)</f>
        <v>16</v>
      </c>
      <c r="S37" s="23">
        <f t="shared" si="4"/>
        <v>94.117647058823536</v>
      </c>
    </row>
    <row r="38" spans="1:20" x14ac:dyDescent="0.25">
      <c r="A38" s="3">
        <v>8</v>
      </c>
      <c r="B38" s="12" t="s">
        <v>14</v>
      </c>
      <c r="C38" s="16" t="s">
        <v>41</v>
      </c>
      <c r="D38" s="104" t="s">
        <v>8</v>
      </c>
      <c r="E38" s="105" t="s">
        <v>16</v>
      </c>
      <c r="F38" s="102" t="s">
        <v>16</v>
      </c>
      <c r="G38" s="106" t="s">
        <v>16</v>
      </c>
      <c r="H38" s="91" t="s">
        <v>26</v>
      </c>
      <c r="I38" s="91" t="s">
        <v>8</v>
      </c>
      <c r="J38" s="91" t="s">
        <v>8</v>
      </c>
      <c r="K38" s="91"/>
      <c r="L38" s="91"/>
      <c r="M38" s="91"/>
      <c r="N38" s="91"/>
      <c r="O38" s="91"/>
      <c r="P38" s="91"/>
      <c r="Q38" s="91"/>
      <c r="R38" s="96"/>
      <c r="S38" s="118" t="e">
        <f t="shared" si="4"/>
        <v>#VALUE!</v>
      </c>
    </row>
    <row r="39" spans="1:20" x14ac:dyDescent="0.25">
      <c r="A39" s="3">
        <v>8</v>
      </c>
      <c r="B39" s="60" t="s">
        <v>17</v>
      </c>
      <c r="C39" s="52" t="s">
        <v>42</v>
      </c>
      <c r="D39" s="66">
        <v>1</v>
      </c>
      <c r="E39" s="70">
        <v>3</v>
      </c>
      <c r="F39" s="71">
        <v>0</v>
      </c>
      <c r="G39" s="72">
        <v>0</v>
      </c>
      <c r="H39" s="62" t="s">
        <v>26</v>
      </c>
      <c r="I39" s="62"/>
      <c r="J39" s="62"/>
      <c r="K39" s="62"/>
      <c r="L39" s="62"/>
      <c r="M39" s="62"/>
      <c r="N39" s="62"/>
      <c r="O39" s="62"/>
      <c r="P39" s="62"/>
      <c r="Q39" s="126"/>
      <c r="R39" s="63">
        <v>0</v>
      </c>
      <c r="S39" s="23" t="e">
        <f t="shared" si="4"/>
        <v>#DIV/0!</v>
      </c>
      <c r="T39" t="s">
        <v>64</v>
      </c>
    </row>
    <row r="40" spans="1:20" x14ac:dyDescent="0.25">
      <c r="A40" s="3">
        <v>9</v>
      </c>
      <c r="B40" s="60" t="s">
        <v>18</v>
      </c>
      <c r="C40" s="52" t="s">
        <v>42</v>
      </c>
      <c r="D40" s="66">
        <v>1</v>
      </c>
      <c r="E40" s="70">
        <v>15</v>
      </c>
      <c r="F40" s="71">
        <v>13</v>
      </c>
      <c r="G40" s="72">
        <v>12</v>
      </c>
      <c r="H40" s="62" t="s">
        <v>26</v>
      </c>
      <c r="I40" s="62">
        <v>8</v>
      </c>
      <c r="J40" s="62">
        <v>4</v>
      </c>
      <c r="K40" s="62"/>
      <c r="L40" s="62"/>
      <c r="M40" s="62"/>
      <c r="N40" s="62"/>
      <c r="O40" s="62"/>
      <c r="P40" s="62"/>
      <c r="Q40" s="126"/>
      <c r="R40" s="63">
        <f>SUM(H40:O40)</f>
        <v>12</v>
      </c>
      <c r="S40" s="23">
        <f t="shared" si="4"/>
        <v>92.307692307692307</v>
      </c>
    </row>
    <row r="41" spans="1:20" x14ac:dyDescent="0.25">
      <c r="A41" s="3">
        <v>10</v>
      </c>
      <c r="B41" s="13" t="s">
        <v>19</v>
      </c>
      <c r="C41" s="16" t="s">
        <v>41</v>
      </c>
      <c r="D41" s="36">
        <v>1</v>
      </c>
      <c r="E41" s="28">
        <v>16</v>
      </c>
      <c r="F41" s="7">
        <v>11</v>
      </c>
      <c r="G41" s="46">
        <v>8</v>
      </c>
      <c r="H41" s="3" t="s">
        <v>26</v>
      </c>
      <c r="I41" s="3" t="s">
        <v>8</v>
      </c>
      <c r="J41" s="3" t="s">
        <v>8</v>
      </c>
      <c r="K41" s="3">
        <v>5</v>
      </c>
      <c r="L41" s="3">
        <v>1</v>
      </c>
      <c r="M41" s="3">
        <v>1</v>
      </c>
      <c r="N41" s="3"/>
      <c r="O41" s="3"/>
      <c r="P41" s="3">
        <v>1</v>
      </c>
      <c r="Q41" s="91"/>
      <c r="R41" s="42">
        <v>8</v>
      </c>
      <c r="S41" s="23">
        <f t="shared" si="4"/>
        <v>72.727272727272734</v>
      </c>
    </row>
    <row r="42" spans="1:20" x14ac:dyDescent="0.25">
      <c r="A42" s="3">
        <v>11</v>
      </c>
      <c r="B42" s="13" t="s">
        <v>20</v>
      </c>
      <c r="C42" s="16" t="s">
        <v>41</v>
      </c>
      <c r="D42" s="36">
        <v>1</v>
      </c>
      <c r="E42" s="28">
        <v>22</v>
      </c>
      <c r="F42" s="7">
        <v>19</v>
      </c>
      <c r="G42" s="46">
        <v>14</v>
      </c>
      <c r="H42" s="3" t="s">
        <v>26</v>
      </c>
      <c r="I42" s="3" t="s">
        <v>26</v>
      </c>
      <c r="J42" s="3" t="s">
        <v>26</v>
      </c>
      <c r="K42" s="3">
        <v>10</v>
      </c>
      <c r="L42" s="3"/>
      <c r="M42" s="3">
        <v>1</v>
      </c>
      <c r="N42" s="3">
        <v>1</v>
      </c>
      <c r="O42" s="3">
        <v>2</v>
      </c>
      <c r="P42" s="3"/>
      <c r="Q42" s="91"/>
      <c r="R42" s="42">
        <f>SUM(H42:O42)</f>
        <v>14</v>
      </c>
      <c r="S42" s="23">
        <f t="shared" si="4"/>
        <v>73.684210526315795</v>
      </c>
    </row>
    <row r="43" spans="1:20" x14ac:dyDescent="0.25">
      <c r="A43" s="3">
        <v>12</v>
      </c>
      <c r="B43" s="13" t="s">
        <v>21</v>
      </c>
      <c r="C43" s="16" t="s">
        <v>41</v>
      </c>
      <c r="D43" s="104" t="s">
        <v>15</v>
      </c>
      <c r="E43" s="105" t="s">
        <v>16</v>
      </c>
      <c r="F43" s="102" t="s">
        <v>16</v>
      </c>
      <c r="G43" s="106" t="s">
        <v>16</v>
      </c>
      <c r="H43" s="91" t="s">
        <v>26</v>
      </c>
      <c r="I43" s="91" t="s">
        <v>8</v>
      </c>
      <c r="J43" s="91" t="s">
        <v>8</v>
      </c>
      <c r="K43" s="91"/>
      <c r="L43" s="91"/>
      <c r="M43" s="91"/>
      <c r="N43" s="91"/>
      <c r="O43" s="91"/>
      <c r="P43" s="91"/>
      <c r="Q43" s="91"/>
      <c r="R43" s="96"/>
      <c r="S43" s="118" t="e">
        <f t="shared" si="4"/>
        <v>#VALUE!</v>
      </c>
    </row>
    <row r="44" spans="1:20" x14ac:dyDescent="0.25">
      <c r="A44" s="3">
        <v>13</v>
      </c>
      <c r="B44" s="13" t="s">
        <v>22</v>
      </c>
      <c r="C44" s="16" t="s">
        <v>41</v>
      </c>
      <c r="D44" s="104" t="s">
        <v>8</v>
      </c>
      <c r="E44" s="105" t="s">
        <v>16</v>
      </c>
      <c r="F44" s="102" t="s">
        <v>16</v>
      </c>
      <c r="G44" s="106" t="s">
        <v>16</v>
      </c>
      <c r="H44" s="91" t="s">
        <v>26</v>
      </c>
      <c r="I44" s="91" t="s">
        <v>26</v>
      </c>
      <c r="J44" s="91" t="s">
        <v>26</v>
      </c>
      <c r="K44" s="91"/>
      <c r="L44" s="91"/>
      <c r="M44" s="91"/>
      <c r="N44" s="91"/>
      <c r="O44" s="91"/>
      <c r="P44" s="91"/>
      <c r="Q44" s="91"/>
      <c r="R44" s="96"/>
      <c r="S44" s="118" t="e">
        <f t="shared" si="4"/>
        <v>#VALUE!</v>
      </c>
    </row>
    <row r="45" spans="1:20" x14ac:dyDescent="0.25">
      <c r="A45" s="3">
        <v>14</v>
      </c>
      <c r="B45" s="60" t="s">
        <v>23</v>
      </c>
      <c r="C45" s="52" t="s">
        <v>42</v>
      </c>
      <c r="D45" s="66">
        <v>1</v>
      </c>
      <c r="E45" s="70">
        <v>20</v>
      </c>
      <c r="F45" s="71">
        <v>19</v>
      </c>
      <c r="G45" s="72">
        <v>17</v>
      </c>
      <c r="H45" s="62" t="s">
        <v>26</v>
      </c>
      <c r="I45" s="62">
        <v>16</v>
      </c>
      <c r="J45" s="62">
        <v>1</v>
      </c>
      <c r="K45" s="62"/>
      <c r="L45" s="62"/>
      <c r="M45" s="62"/>
      <c r="N45" s="62"/>
      <c r="O45" s="62"/>
      <c r="P45" s="62"/>
      <c r="Q45" s="126"/>
      <c r="R45" s="63">
        <f>SUM(H45:O45)</f>
        <v>17</v>
      </c>
      <c r="S45" s="23">
        <f t="shared" si="4"/>
        <v>89.473684210526315</v>
      </c>
    </row>
    <row r="46" spans="1:20" x14ac:dyDescent="0.25">
      <c r="A46" s="3">
        <v>15</v>
      </c>
      <c r="B46" s="13" t="s">
        <v>24</v>
      </c>
      <c r="C46" s="16" t="s">
        <v>41</v>
      </c>
      <c r="D46" s="104" t="s">
        <v>8</v>
      </c>
      <c r="E46" s="105" t="s">
        <v>16</v>
      </c>
      <c r="F46" s="102" t="s">
        <v>16</v>
      </c>
      <c r="G46" s="106" t="s">
        <v>16</v>
      </c>
      <c r="H46" s="91" t="s">
        <v>26</v>
      </c>
      <c r="I46" s="91" t="s">
        <v>26</v>
      </c>
      <c r="J46" s="91" t="s">
        <v>26</v>
      </c>
      <c r="K46" s="91"/>
      <c r="L46" s="91"/>
      <c r="M46" s="91"/>
      <c r="N46" s="91"/>
      <c r="O46" s="91"/>
      <c r="P46" s="91"/>
      <c r="Q46" s="91"/>
      <c r="R46" s="96"/>
      <c r="S46" s="118" t="e">
        <f t="shared" si="4"/>
        <v>#VALUE!</v>
      </c>
    </row>
    <row r="47" spans="1:20" x14ac:dyDescent="0.25">
      <c r="A47" s="5">
        <v>16</v>
      </c>
      <c r="B47" s="14" t="s">
        <v>25</v>
      </c>
      <c r="C47" s="16" t="s">
        <v>41</v>
      </c>
      <c r="D47" s="104" t="s">
        <v>8</v>
      </c>
      <c r="E47" s="105" t="s">
        <v>16</v>
      </c>
      <c r="F47" s="102" t="s">
        <v>16</v>
      </c>
      <c r="G47" s="106" t="s">
        <v>16</v>
      </c>
      <c r="H47" s="91" t="s">
        <v>26</v>
      </c>
      <c r="I47" s="91" t="s">
        <v>8</v>
      </c>
      <c r="J47" s="91" t="s">
        <v>8</v>
      </c>
      <c r="K47" s="91"/>
      <c r="L47" s="91"/>
      <c r="M47" s="91"/>
      <c r="N47" s="91"/>
      <c r="O47" s="91"/>
      <c r="P47" s="91"/>
      <c r="Q47" s="91"/>
      <c r="R47" s="96"/>
      <c r="S47" s="118" t="e">
        <f t="shared" si="4"/>
        <v>#VALUE!</v>
      </c>
    </row>
    <row r="48" spans="1:20" ht="28.5" customHeight="1" x14ac:dyDescent="0.25">
      <c r="A48" s="6">
        <v>17</v>
      </c>
      <c r="B48" s="22" t="s">
        <v>33</v>
      </c>
      <c r="C48" s="21" t="s">
        <v>44</v>
      </c>
      <c r="D48" s="37">
        <v>1</v>
      </c>
      <c r="E48" s="29">
        <v>26</v>
      </c>
      <c r="F48" s="10">
        <v>26</v>
      </c>
      <c r="G48" s="47">
        <v>22</v>
      </c>
      <c r="H48" s="3">
        <v>8</v>
      </c>
      <c r="I48" s="3">
        <v>10</v>
      </c>
      <c r="J48" s="3">
        <v>3</v>
      </c>
      <c r="K48" s="3">
        <v>1</v>
      </c>
      <c r="L48" s="3"/>
      <c r="M48" s="3"/>
      <c r="N48" s="3"/>
      <c r="O48" s="3"/>
      <c r="P48" s="3"/>
      <c r="Q48" s="91"/>
      <c r="R48" s="42">
        <f>SUM(H48:O48)</f>
        <v>22</v>
      </c>
      <c r="S48" s="23">
        <f t="shared" si="4"/>
        <v>84.615384615384613</v>
      </c>
    </row>
    <row r="49" spans="1:19" ht="28.5" customHeight="1" x14ac:dyDescent="0.25">
      <c r="A49" s="6">
        <v>18</v>
      </c>
      <c r="B49" s="22" t="s">
        <v>34</v>
      </c>
      <c r="C49" s="21" t="s">
        <v>44</v>
      </c>
      <c r="D49" s="37">
        <v>1</v>
      </c>
      <c r="E49" s="29">
        <v>15</v>
      </c>
      <c r="F49" s="10">
        <v>10</v>
      </c>
      <c r="G49" s="47">
        <v>9</v>
      </c>
      <c r="H49" s="3"/>
      <c r="I49" s="3">
        <v>6</v>
      </c>
      <c r="J49" s="3">
        <v>3</v>
      </c>
      <c r="K49" s="3"/>
      <c r="L49" s="3"/>
      <c r="M49" s="3"/>
      <c r="N49" s="3"/>
      <c r="O49" s="3"/>
      <c r="P49" s="3"/>
      <c r="Q49" s="91"/>
      <c r="R49" s="42">
        <f>SUM(H49:O49)</f>
        <v>9</v>
      </c>
      <c r="S49" s="23">
        <f t="shared" si="4"/>
        <v>90</v>
      </c>
    </row>
    <row r="50" spans="1:19" ht="17.25" customHeight="1" thickBot="1" x14ac:dyDescent="0.3">
      <c r="A50" s="11">
        <v>19</v>
      </c>
      <c r="B50" s="15" t="s">
        <v>35</v>
      </c>
      <c r="C50" s="16" t="s">
        <v>42</v>
      </c>
      <c r="D50" s="38"/>
      <c r="E50" s="30">
        <v>6</v>
      </c>
      <c r="F50" s="20">
        <v>5</v>
      </c>
      <c r="G50" s="48">
        <v>2</v>
      </c>
      <c r="H50" s="3" t="s">
        <v>26</v>
      </c>
      <c r="I50" s="3"/>
      <c r="J50" s="3"/>
      <c r="K50" s="3">
        <v>2</v>
      </c>
      <c r="L50" s="3"/>
      <c r="M50" s="3"/>
      <c r="N50" s="3"/>
      <c r="O50" s="3"/>
      <c r="P50" s="3"/>
      <c r="Q50" s="91"/>
      <c r="R50" s="42">
        <f>SUM(H50:O50)</f>
        <v>2</v>
      </c>
      <c r="S50" s="23">
        <f t="shared" si="4"/>
        <v>40</v>
      </c>
    </row>
    <row r="51" spans="1:19" ht="21" customHeight="1" x14ac:dyDescent="0.25">
      <c r="A51" s="207"/>
      <c r="B51" s="208" t="s">
        <v>27</v>
      </c>
      <c r="C51" s="209"/>
      <c r="D51" s="237">
        <f t="shared" ref="D51:N51" si="5">SUM(D31:D50)</f>
        <v>13</v>
      </c>
      <c r="E51" s="238">
        <f t="shared" si="5"/>
        <v>240</v>
      </c>
      <c r="F51" s="227">
        <f t="shared" si="5"/>
        <v>202</v>
      </c>
      <c r="G51" s="239">
        <f t="shared" si="5"/>
        <v>182</v>
      </c>
      <c r="H51" s="211">
        <f t="shared" si="5"/>
        <v>8</v>
      </c>
      <c r="I51" s="211">
        <f t="shared" si="5"/>
        <v>86</v>
      </c>
      <c r="J51" s="211">
        <f t="shared" si="5"/>
        <v>24</v>
      </c>
      <c r="K51" s="211">
        <f t="shared" si="5"/>
        <v>39</v>
      </c>
      <c r="L51" s="211">
        <f t="shared" si="5"/>
        <v>9</v>
      </c>
      <c r="M51" s="211">
        <f t="shared" si="5"/>
        <v>11</v>
      </c>
      <c r="N51" s="211">
        <f t="shared" si="5"/>
        <v>1</v>
      </c>
      <c r="O51" s="211">
        <f>SUM(O31:O50)</f>
        <v>3</v>
      </c>
      <c r="P51" s="211">
        <v>1</v>
      </c>
      <c r="Q51" s="93"/>
      <c r="R51" s="212">
        <v>182</v>
      </c>
      <c r="S51" s="207">
        <f t="shared" si="4"/>
        <v>90.099009900990097</v>
      </c>
    </row>
    <row r="52" spans="1:19" ht="24" customHeight="1" x14ac:dyDescent="0.25">
      <c r="A52" s="50"/>
      <c r="B52" s="49" t="s">
        <v>195</v>
      </c>
      <c r="C52" s="50"/>
      <c r="D52" s="50"/>
      <c r="E52" s="50"/>
      <c r="F52" s="50">
        <f>F51*100/E51</f>
        <v>84.166666666666671</v>
      </c>
      <c r="G52" s="50">
        <f>G51*100/F51</f>
        <v>90.099009900990097</v>
      </c>
      <c r="H52" s="50">
        <f>H51*100/F51</f>
        <v>3.9603960396039604</v>
      </c>
      <c r="I52" s="50">
        <f>I51*100/G51</f>
        <v>47.252747252747255</v>
      </c>
      <c r="J52" s="50">
        <f>J51*100/F51</f>
        <v>11.881188118811881</v>
      </c>
      <c r="K52" s="50">
        <f>K51*100/F51</f>
        <v>19.306930693069308</v>
      </c>
      <c r="L52" s="50">
        <f>L51*100/G51</f>
        <v>4.9450549450549453</v>
      </c>
      <c r="M52" s="50">
        <f>M51*100/F51</f>
        <v>5.4455445544554459</v>
      </c>
      <c r="N52" s="50">
        <f>N51*100/G51</f>
        <v>0.5494505494505495</v>
      </c>
      <c r="O52" s="50">
        <f>O51*100/F51</f>
        <v>1.4851485148514851</v>
      </c>
      <c r="P52" s="50">
        <f>P51*100/G51</f>
        <v>0.5494505494505495</v>
      </c>
      <c r="Q52" s="50">
        <f>Q51*100/O51</f>
        <v>0</v>
      </c>
      <c r="R52" s="50">
        <f>R51*100/F51</f>
        <v>90.099009900990097</v>
      </c>
      <c r="S52" s="23"/>
    </row>
    <row r="54" spans="1:19" ht="17.25" customHeight="1" thickBot="1" x14ac:dyDescent="0.3"/>
    <row r="55" spans="1:19" ht="18.75" x14ac:dyDescent="0.25">
      <c r="A55" s="355" t="s">
        <v>47</v>
      </c>
      <c r="B55" s="356"/>
      <c r="C55" s="360"/>
      <c r="D55" s="357" t="s">
        <v>38</v>
      </c>
      <c r="E55" s="358"/>
      <c r="F55" s="358"/>
      <c r="G55" s="359"/>
    </row>
    <row r="56" spans="1:19" ht="72" x14ac:dyDescent="0.25">
      <c r="A56" s="1" t="s">
        <v>1</v>
      </c>
      <c r="B56" s="1" t="s">
        <v>2</v>
      </c>
      <c r="C56" s="18" t="s">
        <v>43</v>
      </c>
      <c r="D56" s="34" t="s">
        <v>45</v>
      </c>
      <c r="E56" s="31" t="s">
        <v>29</v>
      </c>
      <c r="F56" s="2" t="s">
        <v>3</v>
      </c>
      <c r="G56" s="17" t="s">
        <v>28</v>
      </c>
      <c r="H56" s="49" t="s">
        <v>51</v>
      </c>
      <c r="I56" s="49" t="s">
        <v>52</v>
      </c>
      <c r="J56" s="49" t="s">
        <v>53</v>
      </c>
      <c r="K56" s="49" t="s">
        <v>54</v>
      </c>
      <c r="L56" s="49" t="s">
        <v>55</v>
      </c>
      <c r="M56" s="49" t="s">
        <v>56</v>
      </c>
      <c r="N56" s="49" t="s">
        <v>57</v>
      </c>
      <c r="O56" s="127" t="s">
        <v>58</v>
      </c>
      <c r="P56" s="49"/>
      <c r="Q56" s="49"/>
      <c r="R56" s="49" t="s">
        <v>63</v>
      </c>
      <c r="S56" s="244" t="s">
        <v>195</v>
      </c>
    </row>
    <row r="57" spans="1:19" x14ac:dyDescent="0.25">
      <c r="A57" s="3">
        <v>1</v>
      </c>
      <c r="B57" s="12" t="s">
        <v>6</v>
      </c>
      <c r="C57" s="97" t="s">
        <v>41</v>
      </c>
      <c r="D57" s="98">
        <v>1</v>
      </c>
      <c r="E57" s="3">
        <v>21</v>
      </c>
      <c r="F57" s="3">
        <v>18</v>
      </c>
      <c r="G57" s="19">
        <v>17</v>
      </c>
      <c r="H57" s="50"/>
      <c r="I57" s="50"/>
      <c r="J57" s="50">
        <v>11</v>
      </c>
      <c r="K57" s="50">
        <v>2</v>
      </c>
      <c r="L57" s="3">
        <v>3</v>
      </c>
      <c r="M57" s="50">
        <v>1</v>
      </c>
      <c r="N57" s="50"/>
      <c r="O57" s="50"/>
      <c r="P57" s="50"/>
      <c r="Q57" s="50"/>
      <c r="R57" s="50">
        <f>SUM(H57:Q57)</f>
        <v>17</v>
      </c>
      <c r="S57" s="23">
        <f>R57*100/F57</f>
        <v>94.444444444444443</v>
      </c>
    </row>
    <row r="58" spans="1:19" x14ac:dyDescent="0.25">
      <c r="A58" s="3">
        <v>2</v>
      </c>
      <c r="B58" s="12" t="s">
        <v>7</v>
      </c>
      <c r="C58" s="97" t="s">
        <v>41</v>
      </c>
      <c r="D58" s="98">
        <v>2</v>
      </c>
      <c r="E58" s="3">
        <v>31</v>
      </c>
      <c r="F58" s="3">
        <v>21</v>
      </c>
      <c r="G58" s="19">
        <v>19</v>
      </c>
      <c r="H58" s="50"/>
      <c r="I58" s="50"/>
      <c r="J58" s="50">
        <v>1</v>
      </c>
      <c r="K58" s="50">
        <v>1</v>
      </c>
      <c r="L58" s="3">
        <v>2</v>
      </c>
      <c r="M58" s="50">
        <v>2</v>
      </c>
      <c r="N58" s="74">
        <v>12</v>
      </c>
      <c r="O58" s="50">
        <v>1</v>
      </c>
      <c r="P58" s="50"/>
      <c r="Q58" s="50"/>
      <c r="R58" s="50">
        <f>SUM(H58:Q58)</f>
        <v>19</v>
      </c>
      <c r="S58" s="23">
        <f t="shared" ref="S58:S77" si="6">R58*100/F58</f>
        <v>90.476190476190482</v>
      </c>
    </row>
    <row r="59" spans="1:19" x14ac:dyDescent="0.25">
      <c r="A59" s="3">
        <v>3</v>
      </c>
      <c r="B59" s="59" t="s">
        <v>9</v>
      </c>
      <c r="C59" s="99" t="s">
        <v>42</v>
      </c>
      <c r="D59" s="100">
        <v>2</v>
      </c>
      <c r="E59" s="62">
        <v>50</v>
      </c>
      <c r="F59" s="62">
        <v>35</v>
      </c>
      <c r="G59" s="55">
        <v>35</v>
      </c>
      <c r="H59" s="56">
        <v>35</v>
      </c>
      <c r="I59" s="56"/>
      <c r="J59" s="56"/>
      <c r="K59" s="56"/>
      <c r="L59" s="62"/>
      <c r="M59" s="50"/>
      <c r="N59" s="50"/>
      <c r="O59" s="50"/>
      <c r="P59" s="50"/>
      <c r="Q59" s="50"/>
      <c r="R59" s="50">
        <f>SUM(H59:Q59)</f>
        <v>35</v>
      </c>
      <c r="S59" s="23">
        <f t="shared" si="6"/>
        <v>100</v>
      </c>
    </row>
    <row r="60" spans="1:19" x14ac:dyDescent="0.25">
      <c r="A60" s="3">
        <v>4</v>
      </c>
      <c r="B60" s="59" t="s">
        <v>10</v>
      </c>
      <c r="C60" s="99" t="s">
        <v>42</v>
      </c>
      <c r="D60" s="100">
        <v>1</v>
      </c>
      <c r="E60" s="62">
        <v>20</v>
      </c>
      <c r="F60" s="62">
        <v>18</v>
      </c>
      <c r="G60" s="55">
        <v>18</v>
      </c>
      <c r="H60" s="56">
        <v>18</v>
      </c>
      <c r="I60" s="56"/>
      <c r="J60" s="56"/>
      <c r="K60" s="56"/>
      <c r="L60" s="62"/>
      <c r="M60" s="50"/>
      <c r="N60" s="50"/>
      <c r="O60" s="50"/>
      <c r="P60" s="50"/>
      <c r="Q60" s="50"/>
      <c r="R60" s="50">
        <f>SUM(H60:Q60)</f>
        <v>18</v>
      </c>
      <c r="S60" s="23">
        <f t="shared" si="6"/>
        <v>100</v>
      </c>
    </row>
    <row r="61" spans="1:19" x14ac:dyDescent="0.25">
      <c r="A61" s="3">
        <v>5</v>
      </c>
      <c r="B61" s="12" t="s">
        <v>11</v>
      </c>
      <c r="C61" s="97" t="s">
        <v>41</v>
      </c>
      <c r="D61" s="98">
        <v>1</v>
      </c>
      <c r="E61" s="3">
        <v>22</v>
      </c>
      <c r="F61" s="3">
        <v>19</v>
      </c>
      <c r="G61" s="19">
        <v>16</v>
      </c>
      <c r="H61" s="50"/>
      <c r="I61" s="50"/>
      <c r="J61" s="50">
        <v>15</v>
      </c>
      <c r="K61" s="50">
        <v>1</v>
      </c>
      <c r="L61" s="3"/>
      <c r="M61" s="50"/>
      <c r="N61" s="50"/>
      <c r="O61" s="50"/>
      <c r="P61" s="50"/>
      <c r="Q61" s="50"/>
      <c r="R61" s="50">
        <f>SUM(H61:Q61)</f>
        <v>16</v>
      </c>
      <c r="S61" s="23">
        <f t="shared" si="6"/>
        <v>84.21052631578948</v>
      </c>
    </row>
    <row r="62" spans="1:19" x14ac:dyDescent="0.25">
      <c r="A62" s="3">
        <v>6</v>
      </c>
      <c r="B62" s="12" t="s">
        <v>12</v>
      </c>
      <c r="C62" s="97" t="s">
        <v>41</v>
      </c>
      <c r="D62" s="102" t="s">
        <v>8</v>
      </c>
      <c r="E62" s="91" t="s">
        <v>8</v>
      </c>
      <c r="F62" s="91" t="s">
        <v>8</v>
      </c>
      <c r="G62" s="89" t="s">
        <v>26</v>
      </c>
      <c r="H62" s="86"/>
      <c r="I62" s="86"/>
      <c r="J62" s="86"/>
      <c r="K62" s="86"/>
      <c r="L62" s="91"/>
      <c r="M62" s="86"/>
      <c r="N62" s="86"/>
      <c r="O62" s="86"/>
      <c r="P62" s="86"/>
      <c r="Q62" s="86"/>
      <c r="R62" s="86"/>
      <c r="S62" s="118" t="e">
        <f t="shared" si="6"/>
        <v>#VALUE!</v>
      </c>
    </row>
    <row r="63" spans="1:19" x14ac:dyDescent="0.25">
      <c r="A63" s="3">
        <v>7</v>
      </c>
      <c r="B63" s="59" t="s">
        <v>13</v>
      </c>
      <c r="C63" s="99" t="s">
        <v>42</v>
      </c>
      <c r="D63" s="100">
        <v>2</v>
      </c>
      <c r="E63" s="62">
        <v>29</v>
      </c>
      <c r="F63" s="62">
        <v>27</v>
      </c>
      <c r="G63" s="55">
        <v>24</v>
      </c>
      <c r="H63" s="56">
        <v>12</v>
      </c>
      <c r="I63" s="56">
        <v>9</v>
      </c>
      <c r="J63" s="56"/>
      <c r="K63" s="56">
        <v>1</v>
      </c>
      <c r="L63" s="62">
        <v>2</v>
      </c>
      <c r="M63" s="50"/>
      <c r="N63" s="50"/>
      <c r="O63" s="50"/>
      <c r="P63" s="50"/>
      <c r="Q63" s="50"/>
      <c r="R63" s="50">
        <f t="shared" ref="R63:R71" si="7">SUM(H63:Q63)</f>
        <v>24</v>
      </c>
      <c r="S63" s="23">
        <f t="shared" si="6"/>
        <v>88.888888888888886</v>
      </c>
    </row>
    <row r="64" spans="1:19" x14ac:dyDescent="0.25">
      <c r="A64" s="3">
        <v>8</v>
      </c>
      <c r="B64" s="12" t="s">
        <v>14</v>
      </c>
      <c r="C64" s="97" t="s">
        <v>41</v>
      </c>
      <c r="D64" s="98">
        <v>1</v>
      </c>
      <c r="E64" s="3">
        <v>21</v>
      </c>
      <c r="F64" s="3">
        <v>17</v>
      </c>
      <c r="G64" s="19">
        <v>17</v>
      </c>
      <c r="H64" s="50"/>
      <c r="I64" s="50"/>
      <c r="J64" s="50">
        <v>16</v>
      </c>
      <c r="K64" s="50"/>
      <c r="L64" s="3">
        <v>1</v>
      </c>
      <c r="M64" s="50"/>
      <c r="N64" s="50"/>
      <c r="O64" s="50"/>
      <c r="P64" s="50"/>
      <c r="Q64" s="50"/>
      <c r="R64" s="50">
        <f t="shared" si="7"/>
        <v>17</v>
      </c>
      <c r="S64" s="23">
        <f t="shared" si="6"/>
        <v>100</v>
      </c>
    </row>
    <row r="65" spans="1:19" x14ac:dyDescent="0.25">
      <c r="A65" s="3">
        <v>8</v>
      </c>
      <c r="B65" s="60" t="s">
        <v>17</v>
      </c>
      <c r="C65" s="99" t="s">
        <v>42</v>
      </c>
      <c r="D65" s="100">
        <v>1</v>
      </c>
      <c r="E65" s="62">
        <v>11</v>
      </c>
      <c r="F65" s="62">
        <v>7</v>
      </c>
      <c r="G65" s="55">
        <v>7</v>
      </c>
      <c r="H65" s="56">
        <v>4</v>
      </c>
      <c r="I65" s="56">
        <v>1</v>
      </c>
      <c r="J65" s="56">
        <v>1</v>
      </c>
      <c r="K65" s="56"/>
      <c r="L65" s="62">
        <v>1</v>
      </c>
      <c r="M65" s="50"/>
      <c r="N65" s="50"/>
      <c r="O65" s="50"/>
      <c r="P65" s="50"/>
      <c r="Q65" s="50"/>
      <c r="R65" s="50">
        <f t="shared" si="7"/>
        <v>7</v>
      </c>
      <c r="S65" s="23">
        <f t="shared" si="6"/>
        <v>100</v>
      </c>
    </row>
    <row r="66" spans="1:19" x14ac:dyDescent="0.25">
      <c r="A66" s="3">
        <v>9</v>
      </c>
      <c r="B66" s="60" t="s">
        <v>18</v>
      </c>
      <c r="C66" s="99" t="s">
        <v>42</v>
      </c>
      <c r="D66" s="100">
        <v>1</v>
      </c>
      <c r="E66" s="62">
        <v>8</v>
      </c>
      <c r="F66" s="62">
        <v>8</v>
      </c>
      <c r="G66" s="55">
        <v>5</v>
      </c>
      <c r="H66" s="56">
        <v>2</v>
      </c>
      <c r="I66" s="56">
        <v>2</v>
      </c>
      <c r="J66" s="56"/>
      <c r="K66" s="56">
        <v>1</v>
      </c>
      <c r="L66" s="62"/>
      <c r="M66" s="50"/>
      <c r="N66" s="50"/>
      <c r="O66" s="50"/>
      <c r="P66" s="50"/>
      <c r="Q66" s="50"/>
      <c r="R66" s="50">
        <f t="shared" si="7"/>
        <v>5</v>
      </c>
      <c r="S66" s="23">
        <f t="shared" si="6"/>
        <v>62.5</v>
      </c>
    </row>
    <row r="67" spans="1:19" x14ac:dyDescent="0.25">
      <c r="A67" s="3">
        <v>10</v>
      </c>
      <c r="B67" s="13" t="s">
        <v>19</v>
      </c>
      <c r="C67" s="97" t="s">
        <v>41</v>
      </c>
      <c r="D67" s="98">
        <v>2</v>
      </c>
      <c r="E67" s="3">
        <v>31</v>
      </c>
      <c r="F67" s="3">
        <v>27</v>
      </c>
      <c r="G67" s="19">
        <v>20</v>
      </c>
      <c r="H67" s="50"/>
      <c r="I67" s="50"/>
      <c r="J67" s="50">
        <v>7</v>
      </c>
      <c r="K67" s="50"/>
      <c r="L67" s="3">
        <v>1</v>
      </c>
      <c r="M67" s="50">
        <v>3</v>
      </c>
      <c r="N67" s="74">
        <v>9</v>
      </c>
      <c r="O67" s="50"/>
      <c r="P67" s="50"/>
      <c r="Q67" s="50"/>
      <c r="R67" s="50">
        <f t="shared" si="7"/>
        <v>20</v>
      </c>
      <c r="S67" s="23">
        <f t="shared" si="6"/>
        <v>74.074074074074076</v>
      </c>
    </row>
    <row r="68" spans="1:19" x14ac:dyDescent="0.25">
      <c r="A68" s="3">
        <v>11</v>
      </c>
      <c r="B68" s="13" t="s">
        <v>20</v>
      </c>
      <c r="C68" s="97" t="s">
        <v>41</v>
      </c>
      <c r="D68" s="98">
        <v>3</v>
      </c>
      <c r="E68" s="3">
        <v>63</v>
      </c>
      <c r="F68" s="3">
        <v>45</v>
      </c>
      <c r="G68" s="19">
        <v>45</v>
      </c>
      <c r="H68" s="50"/>
      <c r="I68" s="50"/>
      <c r="J68" s="50">
        <v>41</v>
      </c>
      <c r="K68" s="50">
        <v>1</v>
      </c>
      <c r="L68" s="3">
        <v>2</v>
      </c>
      <c r="M68" s="50"/>
      <c r="N68" s="50"/>
      <c r="O68" s="50">
        <v>1</v>
      </c>
      <c r="P68" s="50"/>
      <c r="Q68" s="50"/>
      <c r="R68" s="50">
        <f t="shared" si="7"/>
        <v>45</v>
      </c>
      <c r="S68" s="23">
        <f t="shared" si="6"/>
        <v>100</v>
      </c>
    </row>
    <row r="69" spans="1:19" x14ac:dyDescent="0.25">
      <c r="A69" s="3">
        <v>12</v>
      </c>
      <c r="B69" s="13" t="s">
        <v>21</v>
      </c>
      <c r="C69" s="97" t="s">
        <v>41</v>
      </c>
      <c r="D69" s="98">
        <v>1</v>
      </c>
      <c r="E69" s="3">
        <v>23</v>
      </c>
      <c r="F69" s="3">
        <v>8</v>
      </c>
      <c r="G69" s="19">
        <v>8</v>
      </c>
      <c r="H69" s="50"/>
      <c r="I69" s="50"/>
      <c r="J69" s="50">
        <v>6</v>
      </c>
      <c r="K69" s="50"/>
      <c r="L69" s="3">
        <v>2</v>
      </c>
      <c r="M69" s="50"/>
      <c r="N69" s="50"/>
      <c r="O69" s="50"/>
      <c r="P69" s="50"/>
      <c r="Q69" s="50"/>
      <c r="R69" s="50">
        <f t="shared" si="7"/>
        <v>8</v>
      </c>
      <c r="S69" s="23">
        <f t="shared" si="6"/>
        <v>100</v>
      </c>
    </row>
    <row r="70" spans="1:19" x14ac:dyDescent="0.25">
      <c r="A70" s="3">
        <v>13</v>
      </c>
      <c r="B70" s="13" t="s">
        <v>22</v>
      </c>
      <c r="C70" s="97" t="s">
        <v>41</v>
      </c>
      <c r="D70" s="98">
        <v>1</v>
      </c>
      <c r="E70" s="3">
        <v>22</v>
      </c>
      <c r="F70" s="3">
        <v>18</v>
      </c>
      <c r="G70" s="19">
        <v>16</v>
      </c>
      <c r="H70" s="50"/>
      <c r="I70" s="50"/>
      <c r="J70" s="50">
        <v>9</v>
      </c>
      <c r="K70" s="50">
        <v>5</v>
      </c>
      <c r="L70" s="3"/>
      <c r="M70" s="50">
        <v>1</v>
      </c>
      <c r="N70" s="74">
        <v>1</v>
      </c>
      <c r="O70" s="50"/>
      <c r="P70" s="50"/>
      <c r="Q70" s="50"/>
      <c r="R70" s="50">
        <f t="shared" si="7"/>
        <v>16</v>
      </c>
      <c r="S70" s="23">
        <f t="shared" si="6"/>
        <v>88.888888888888886</v>
      </c>
    </row>
    <row r="71" spans="1:19" x14ac:dyDescent="0.25">
      <c r="A71" s="3">
        <v>14</v>
      </c>
      <c r="B71" s="60" t="s">
        <v>23</v>
      </c>
      <c r="C71" s="99" t="s">
        <v>42</v>
      </c>
      <c r="D71" s="100">
        <v>1</v>
      </c>
      <c r="E71" s="62">
        <v>21</v>
      </c>
      <c r="F71" s="62">
        <v>17</v>
      </c>
      <c r="G71" s="55">
        <v>17</v>
      </c>
      <c r="H71" s="56">
        <v>9</v>
      </c>
      <c r="I71" s="56">
        <v>7</v>
      </c>
      <c r="J71" s="56"/>
      <c r="K71" s="56"/>
      <c r="L71" s="62">
        <v>1</v>
      </c>
      <c r="M71" s="50"/>
      <c r="N71" s="50"/>
      <c r="O71" s="50"/>
      <c r="P71" s="50"/>
      <c r="Q71" s="50"/>
      <c r="R71" s="50">
        <f t="shared" si="7"/>
        <v>17</v>
      </c>
      <c r="S71" s="23">
        <f t="shared" si="6"/>
        <v>100</v>
      </c>
    </row>
    <row r="72" spans="1:19" x14ac:dyDescent="0.25">
      <c r="A72" s="3">
        <v>15</v>
      </c>
      <c r="B72" s="13" t="s">
        <v>24</v>
      </c>
      <c r="C72" s="97" t="s">
        <v>41</v>
      </c>
      <c r="D72" s="102" t="s">
        <v>8</v>
      </c>
      <c r="E72" s="91" t="s">
        <v>8</v>
      </c>
      <c r="F72" s="91" t="s">
        <v>15</v>
      </c>
      <c r="G72" s="89" t="s">
        <v>15</v>
      </c>
      <c r="H72" s="86"/>
      <c r="I72" s="86"/>
      <c r="J72" s="86"/>
      <c r="K72" s="86"/>
      <c r="L72" s="91"/>
      <c r="M72" s="86"/>
      <c r="N72" s="86"/>
      <c r="O72" s="86"/>
      <c r="P72" s="86"/>
      <c r="Q72" s="86"/>
      <c r="R72" s="86"/>
      <c r="S72" s="118" t="e">
        <f t="shared" si="6"/>
        <v>#VALUE!</v>
      </c>
    </row>
    <row r="73" spans="1:19" x14ac:dyDescent="0.25">
      <c r="A73" s="5">
        <v>16</v>
      </c>
      <c r="B73" s="14" t="s">
        <v>25</v>
      </c>
      <c r="C73" s="97" t="s">
        <v>41</v>
      </c>
      <c r="D73" s="102" t="s">
        <v>8</v>
      </c>
      <c r="E73" s="91" t="s">
        <v>15</v>
      </c>
      <c r="F73" s="91" t="s">
        <v>16</v>
      </c>
      <c r="G73" s="89" t="s">
        <v>16</v>
      </c>
      <c r="H73" s="86"/>
      <c r="I73" s="86"/>
      <c r="J73" s="86"/>
      <c r="K73" s="86"/>
      <c r="L73" s="91"/>
      <c r="M73" s="86"/>
      <c r="N73" s="86"/>
      <c r="O73" s="86"/>
      <c r="P73" s="86"/>
      <c r="Q73" s="86"/>
      <c r="R73" s="86"/>
      <c r="S73" s="118" t="e">
        <f t="shared" si="6"/>
        <v>#VALUE!</v>
      </c>
    </row>
    <row r="74" spans="1:19" ht="24.75" customHeight="1" x14ac:dyDescent="0.25">
      <c r="A74" s="6">
        <v>17</v>
      </c>
      <c r="B74" s="22" t="s">
        <v>33</v>
      </c>
      <c r="C74" s="101" t="s">
        <v>44</v>
      </c>
      <c r="D74" s="103" t="s">
        <v>8</v>
      </c>
      <c r="E74" s="91" t="s">
        <v>8</v>
      </c>
      <c r="F74" s="91" t="s">
        <v>15</v>
      </c>
      <c r="G74" s="89" t="s">
        <v>8</v>
      </c>
      <c r="H74" s="86"/>
      <c r="I74" s="86"/>
      <c r="J74" s="86"/>
      <c r="K74" s="86"/>
      <c r="L74" s="91"/>
      <c r="M74" s="86"/>
      <c r="N74" s="86"/>
      <c r="O74" s="86"/>
      <c r="P74" s="86"/>
      <c r="Q74" s="86"/>
      <c r="R74" s="86"/>
      <c r="S74" s="118" t="e">
        <f t="shared" si="6"/>
        <v>#VALUE!</v>
      </c>
    </row>
    <row r="75" spans="1:19" ht="30" customHeight="1" x14ac:dyDescent="0.25">
      <c r="A75" s="6">
        <v>18</v>
      </c>
      <c r="B75" s="22" t="s">
        <v>34</v>
      </c>
      <c r="C75" s="101" t="s">
        <v>44</v>
      </c>
      <c r="D75" s="103" t="s">
        <v>26</v>
      </c>
      <c r="E75" s="91" t="s">
        <v>8</v>
      </c>
      <c r="F75" s="91" t="s">
        <v>15</v>
      </c>
      <c r="G75" s="89" t="s">
        <v>8</v>
      </c>
      <c r="H75" s="86"/>
      <c r="I75" s="86"/>
      <c r="J75" s="86"/>
      <c r="K75" s="86"/>
      <c r="L75" s="91"/>
      <c r="M75" s="86"/>
      <c r="N75" s="86"/>
      <c r="O75" s="86"/>
      <c r="P75" s="86"/>
      <c r="Q75" s="86"/>
      <c r="R75" s="86"/>
      <c r="S75" s="118" t="e">
        <f t="shared" si="6"/>
        <v>#VALUE!</v>
      </c>
    </row>
    <row r="76" spans="1:19" ht="15.75" thickBot="1" x14ac:dyDescent="0.3">
      <c r="A76" s="11">
        <v>19</v>
      </c>
      <c r="B76" s="15" t="s">
        <v>35</v>
      </c>
      <c r="C76" s="97" t="s">
        <v>42</v>
      </c>
      <c r="D76" s="103" t="s">
        <v>26</v>
      </c>
      <c r="E76" s="93" t="s">
        <v>8</v>
      </c>
      <c r="F76" s="93" t="s">
        <v>15</v>
      </c>
      <c r="G76" s="94" t="s">
        <v>8</v>
      </c>
      <c r="H76" s="86"/>
      <c r="I76" s="86"/>
      <c r="J76" s="86"/>
      <c r="K76" s="86"/>
      <c r="L76" s="91"/>
      <c r="M76" s="86"/>
      <c r="N76" s="86"/>
      <c r="O76" s="86"/>
      <c r="P76" s="86"/>
      <c r="Q76" s="86"/>
      <c r="R76" s="86"/>
      <c r="S76" s="118" t="e">
        <f t="shared" si="6"/>
        <v>#VALUE!</v>
      </c>
    </row>
    <row r="77" spans="1:19" ht="25.5" customHeight="1" x14ac:dyDescent="0.25">
      <c r="A77" s="207"/>
      <c r="B77" s="208" t="s">
        <v>27</v>
      </c>
      <c r="C77" s="240"/>
      <c r="D77" s="241">
        <f>SUM(D57:D76)</f>
        <v>20</v>
      </c>
      <c r="E77" s="227">
        <f>SUM(E57:E73)</f>
        <v>373</v>
      </c>
      <c r="F77" s="227">
        <f>SUM(F57:F73)</f>
        <v>285</v>
      </c>
      <c r="G77" s="242">
        <f>SUM(G57:G73)</f>
        <v>264</v>
      </c>
      <c r="H77" s="211">
        <f t="shared" ref="H77:M77" si="8">SUM(H57:H76)</f>
        <v>80</v>
      </c>
      <c r="I77" s="211">
        <f t="shared" si="8"/>
        <v>19</v>
      </c>
      <c r="J77" s="211">
        <f t="shared" si="8"/>
        <v>107</v>
      </c>
      <c r="K77" s="211">
        <f t="shared" si="8"/>
        <v>12</v>
      </c>
      <c r="L77" s="211">
        <f t="shared" si="8"/>
        <v>15</v>
      </c>
      <c r="M77" s="211">
        <f t="shared" si="8"/>
        <v>7</v>
      </c>
      <c r="N77" s="243">
        <f>SUM(N57:N76)</f>
        <v>22</v>
      </c>
      <c r="O77" s="220">
        <f>SUM(O57:O76)</f>
        <v>2</v>
      </c>
      <c r="P77" s="220"/>
      <c r="Q77" s="220"/>
      <c r="R77" s="220">
        <f>SUM(H77:Q77)</f>
        <v>264</v>
      </c>
      <c r="S77" s="207">
        <f t="shared" si="6"/>
        <v>92.631578947368425</v>
      </c>
    </row>
    <row r="78" spans="1:19" x14ac:dyDescent="0.25">
      <c r="A78" s="50"/>
      <c r="B78" s="49" t="s">
        <v>195</v>
      </c>
      <c r="C78" s="50"/>
      <c r="D78" s="50"/>
      <c r="E78" s="50"/>
      <c r="F78" s="50">
        <f>F77*100/E77</f>
        <v>76.407506702412874</v>
      </c>
      <c r="G78" s="50">
        <f>G77*100/F77</f>
        <v>92.631578947368425</v>
      </c>
      <c r="H78" s="50">
        <f>H77*100/F77</f>
        <v>28.07017543859649</v>
      </c>
      <c r="I78" s="50">
        <f>I77*100/F77</f>
        <v>6.666666666666667</v>
      </c>
      <c r="J78" s="50">
        <f>J77*100/F77</f>
        <v>37.543859649122808</v>
      </c>
      <c r="K78" s="50">
        <f>K77*100/F77</f>
        <v>4.2105263157894735</v>
      </c>
      <c r="L78" s="50">
        <f>L77*100/F77</f>
        <v>5.2631578947368425</v>
      </c>
      <c r="M78" s="50">
        <f>M77*100/F77</f>
        <v>2.4561403508771931</v>
      </c>
      <c r="N78" s="50">
        <f>N77*100/F77</f>
        <v>7.7192982456140351</v>
      </c>
      <c r="O78" s="50">
        <f>O77*100/F77</f>
        <v>0.70175438596491224</v>
      </c>
      <c r="P78" s="50"/>
      <c r="Q78" s="50"/>
      <c r="R78" s="50">
        <f>R77*100/F77</f>
        <v>92.631578947368425</v>
      </c>
      <c r="S78" s="23"/>
    </row>
    <row r="79" spans="1:19" x14ac:dyDescent="0.25">
      <c r="A79" s="82"/>
      <c r="B79" s="26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76"/>
    </row>
    <row r="80" spans="1:19" x14ac:dyDescent="0.25">
      <c r="A80" s="82"/>
      <c r="B80" s="26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76"/>
    </row>
    <row r="81" spans="1:19" ht="15.75" thickBot="1" x14ac:dyDescent="0.3"/>
    <row r="82" spans="1:19" ht="18.75" x14ac:dyDescent="0.25">
      <c r="A82" s="355" t="s">
        <v>47</v>
      </c>
      <c r="B82" s="356"/>
      <c r="C82" s="360"/>
      <c r="D82" s="357" t="s">
        <v>39</v>
      </c>
      <c r="E82" s="358"/>
      <c r="F82" s="358"/>
      <c r="G82" s="358"/>
    </row>
    <row r="83" spans="1:19" ht="72" x14ac:dyDescent="0.25">
      <c r="A83" s="1" t="s">
        <v>1</v>
      </c>
      <c r="B83" s="1" t="s">
        <v>2</v>
      </c>
      <c r="C83" s="18" t="s">
        <v>43</v>
      </c>
      <c r="D83" s="39" t="s">
        <v>45</v>
      </c>
      <c r="E83" s="31" t="s">
        <v>31</v>
      </c>
      <c r="F83" s="2" t="s">
        <v>4</v>
      </c>
      <c r="G83" s="18" t="s">
        <v>28</v>
      </c>
      <c r="H83" s="49" t="s">
        <v>53</v>
      </c>
      <c r="I83" s="49" t="s">
        <v>54</v>
      </c>
      <c r="J83" s="49" t="s">
        <v>55</v>
      </c>
      <c r="K83" s="49" t="s">
        <v>56</v>
      </c>
      <c r="L83" s="49" t="s">
        <v>57</v>
      </c>
      <c r="M83" s="127" t="s">
        <v>58</v>
      </c>
      <c r="N83" s="49" t="s">
        <v>59</v>
      </c>
      <c r="O83" s="125" t="s">
        <v>60</v>
      </c>
      <c r="P83" s="49"/>
      <c r="Q83" s="49"/>
      <c r="R83" s="49" t="s">
        <v>63</v>
      </c>
      <c r="S83" s="244" t="s">
        <v>195</v>
      </c>
    </row>
    <row r="84" spans="1:19" x14ac:dyDescent="0.25">
      <c r="A84" s="3">
        <v>1</v>
      </c>
      <c r="B84" s="12" t="s">
        <v>6</v>
      </c>
      <c r="C84" s="16" t="s">
        <v>41</v>
      </c>
      <c r="D84" s="40">
        <v>2</v>
      </c>
      <c r="E84" s="3">
        <v>46</v>
      </c>
      <c r="F84" s="3">
        <v>41</v>
      </c>
      <c r="G84" s="42">
        <f>R84</f>
        <v>41</v>
      </c>
      <c r="H84" s="50"/>
      <c r="I84" s="51"/>
      <c r="J84" s="50">
        <v>17</v>
      </c>
      <c r="K84" s="50">
        <v>17</v>
      </c>
      <c r="L84" s="74">
        <v>6</v>
      </c>
      <c r="M84" s="50"/>
      <c r="N84" s="50">
        <v>1</v>
      </c>
      <c r="O84" s="50"/>
      <c r="P84" s="50"/>
      <c r="Q84" s="50"/>
      <c r="R84" s="50">
        <f>SUM(H84:Q84)</f>
        <v>41</v>
      </c>
      <c r="S84" s="23">
        <f>R84*100/F84</f>
        <v>100</v>
      </c>
    </row>
    <row r="85" spans="1:19" x14ac:dyDescent="0.25">
      <c r="A85" s="3">
        <v>2</v>
      </c>
      <c r="B85" s="12" t="s">
        <v>7</v>
      </c>
      <c r="C85" s="16" t="s">
        <v>41</v>
      </c>
      <c r="D85" s="90" t="s">
        <v>8</v>
      </c>
      <c r="E85" s="91" t="s">
        <v>8</v>
      </c>
      <c r="F85" s="91" t="s">
        <v>8</v>
      </c>
      <c r="G85" s="96">
        <f t="shared" ref="G85:G104" si="9">R85</f>
        <v>0</v>
      </c>
      <c r="H85" s="86"/>
      <c r="I85" s="267"/>
      <c r="J85" s="86"/>
      <c r="K85" s="86"/>
      <c r="L85" s="86"/>
      <c r="M85" s="86"/>
      <c r="N85" s="86"/>
      <c r="O85" s="86"/>
      <c r="P85" s="86"/>
      <c r="Q85" s="86"/>
      <c r="R85" s="86"/>
      <c r="S85" s="118" t="e">
        <f t="shared" ref="S85:S104" si="10">R85*100/F85</f>
        <v>#VALUE!</v>
      </c>
    </row>
    <row r="86" spans="1:19" x14ac:dyDescent="0.25">
      <c r="A86" s="3">
        <v>3</v>
      </c>
      <c r="B86" s="59" t="s">
        <v>9</v>
      </c>
      <c r="C86" s="52" t="s">
        <v>42</v>
      </c>
      <c r="D86" s="53">
        <v>2</v>
      </c>
      <c r="E86" s="62">
        <v>53</v>
      </c>
      <c r="F86" s="62">
        <v>47</v>
      </c>
      <c r="G86" s="42">
        <f t="shared" si="9"/>
        <v>43</v>
      </c>
      <c r="H86" s="56">
        <v>35</v>
      </c>
      <c r="I86" s="64">
        <v>8</v>
      </c>
      <c r="J86" s="56"/>
      <c r="K86" s="50"/>
      <c r="L86" s="50"/>
      <c r="M86" s="50"/>
      <c r="N86" s="50"/>
      <c r="O86" s="50"/>
      <c r="P86" s="50"/>
      <c r="Q86" s="50"/>
      <c r="R86" s="50">
        <f>SUM(H86:Q86)</f>
        <v>43</v>
      </c>
      <c r="S86" s="23">
        <f t="shared" si="10"/>
        <v>91.489361702127653</v>
      </c>
    </row>
    <row r="87" spans="1:19" x14ac:dyDescent="0.25">
      <c r="A87" s="3">
        <v>4</v>
      </c>
      <c r="B87" s="59" t="s">
        <v>10</v>
      </c>
      <c r="C87" s="52" t="s">
        <v>42</v>
      </c>
      <c r="D87" s="53">
        <v>1</v>
      </c>
      <c r="E87" s="62">
        <v>24</v>
      </c>
      <c r="F87" s="62">
        <v>23</v>
      </c>
      <c r="G87" s="42">
        <f t="shared" si="9"/>
        <v>20</v>
      </c>
      <c r="H87" s="56">
        <v>18</v>
      </c>
      <c r="I87" s="64">
        <v>1</v>
      </c>
      <c r="J87" s="56"/>
      <c r="K87" s="50"/>
      <c r="L87" s="50"/>
      <c r="M87" s="50">
        <v>1</v>
      </c>
      <c r="N87" s="50"/>
      <c r="O87" s="50"/>
      <c r="P87" s="50"/>
      <c r="Q87" s="50"/>
      <c r="R87" s="50">
        <f>SUM(H87:Q87)</f>
        <v>20</v>
      </c>
      <c r="S87" s="23">
        <f t="shared" si="10"/>
        <v>86.956521739130437</v>
      </c>
    </row>
    <row r="88" spans="1:19" x14ac:dyDescent="0.25">
      <c r="A88" s="3">
        <v>5</v>
      </c>
      <c r="B88" s="12" t="s">
        <v>11</v>
      </c>
      <c r="C88" s="16" t="s">
        <v>41</v>
      </c>
      <c r="D88" s="40">
        <v>1</v>
      </c>
      <c r="E88" s="3">
        <v>24</v>
      </c>
      <c r="F88" s="3">
        <v>20</v>
      </c>
      <c r="G88" s="42">
        <f t="shared" si="9"/>
        <v>18</v>
      </c>
      <c r="H88" s="50"/>
      <c r="I88" s="51"/>
      <c r="J88" s="50">
        <v>8</v>
      </c>
      <c r="K88" s="50">
        <v>9</v>
      </c>
      <c r="L88" s="50"/>
      <c r="M88" s="50">
        <v>1</v>
      </c>
      <c r="N88" s="50"/>
      <c r="O88" s="50"/>
      <c r="P88" s="50"/>
      <c r="Q88" s="50"/>
      <c r="R88" s="50">
        <f>SUM(H88:Q88)</f>
        <v>18</v>
      </c>
      <c r="S88" s="23">
        <f t="shared" si="10"/>
        <v>90</v>
      </c>
    </row>
    <row r="89" spans="1:19" x14ac:dyDescent="0.25">
      <c r="A89" s="3">
        <v>6</v>
      </c>
      <c r="B89" s="12" t="s">
        <v>12</v>
      </c>
      <c r="C89" s="16" t="s">
        <v>41</v>
      </c>
      <c r="D89" s="40">
        <v>1</v>
      </c>
      <c r="E89" s="3">
        <v>21</v>
      </c>
      <c r="F89" s="3">
        <v>19</v>
      </c>
      <c r="G89" s="42">
        <f t="shared" si="9"/>
        <v>16</v>
      </c>
      <c r="H89" s="50"/>
      <c r="I89" s="51"/>
      <c r="J89" s="50">
        <v>3</v>
      </c>
      <c r="K89" s="50">
        <v>3</v>
      </c>
      <c r="L89" s="50">
        <v>5</v>
      </c>
      <c r="M89" s="50">
        <v>5</v>
      </c>
      <c r="N89" s="50"/>
      <c r="O89" s="50"/>
      <c r="P89" s="50"/>
      <c r="Q89" s="50"/>
      <c r="R89" s="50">
        <f>SUM(H89:Q89)</f>
        <v>16</v>
      </c>
      <c r="S89" s="23">
        <f t="shared" si="10"/>
        <v>84.21052631578948</v>
      </c>
    </row>
    <row r="90" spans="1:19" x14ac:dyDescent="0.25">
      <c r="A90" s="3">
        <v>7</v>
      </c>
      <c r="B90" s="12" t="s">
        <v>13</v>
      </c>
      <c r="C90" s="16" t="s">
        <v>42</v>
      </c>
      <c r="D90" s="40">
        <v>2</v>
      </c>
      <c r="E90" s="3">
        <v>27</v>
      </c>
      <c r="F90" s="3">
        <v>22</v>
      </c>
      <c r="G90" s="42">
        <f t="shared" si="9"/>
        <v>20</v>
      </c>
      <c r="H90" s="50">
        <v>15</v>
      </c>
      <c r="I90" s="51">
        <v>2</v>
      </c>
      <c r="J90" s="50"/>
      <c r="K90" s="50">
        <v>1</v>
      </c>
      <c r="L90" s="74">
        <v>2</v>
      </c>
      <c r="M90" s="50"/>
      <c r="N90" s="50"/>
      <c r="O90" s="50"/>
      <c r="P90" s="50"/>
      <c r="Q90" s="50"/>
      <c r="R90" s="50">
        <f>SUM(H90:Q90)</f>
        <v>20</v>
      </c>
      <c r="S90" s="23">
        <f t="shared" si="10"/>
        <v>90.909090909090907</v>
      </c>
    </row>
    <row r="91" spans="1:19" x14ac:dyDescent="0.25">
      <c r="A91" s="3">
        <v>8</v>
      </c>
      <c r="B91" s="12" t="s">
        <v>14</v>
      </c>
      <c r="C91" s="16" t="s">
        <v>41</v>
      </c>
      <c r="D91" s="90" t="s">
        <v>26</v>
      </c>
      <c r="E91" s="91" t="s">
        <v>15</v>
      </c>
      <c r="F91" s="91" t="s">
        <v>16</v>
      </c>
      <c r="G91" s="96">
        <f t="shared" si="9"/>
        <v>0</v>
      </c>
      <c r="H91" s="86"/>
      <c r="I91" s="267"/>
      <c r="J91" s="86"/>
      <c r="K91" s="86"/>
      <c r="L91" s="86"/>
      <c r="M91" s="86"/>
      <c r="N91" s="86"/>
      <c r="O91" s="86"/>
      <c r="P91" s="86"/>
      <c r="Q91" s="86"/>
      <c r="R91" s="86"/>
      <c r="S91" s="118" t="e">
        <f t="shared" si="10"/>
        <v>#VALUE!</v>
      </c>
    </row>
    <row r="92" spans="1:19" x14ac:dyDescent="0.25">
      <c r="A92" s="3">
        <v>8</v>
      </c>
      <c r="B92" s="60" t="s">
        <v>17</v>
      </c>
      <c r="C92" s="52" t="s">
        <v>42</v>
      </c>
      <c r="D92" s="53">
        <v>1</v>
      </c>
      <c r="E92" s="62">
        <v>12</v>
      </c>
      <c r="F92" s="62">
        <v>8</v>
      </c>
      <c r="G92" s="42">
        <f t="shared" si="9"/>
        <v>8</v>
      </c>
      <c r="H92" s="56">
        <v>8</v>
      </c>
      <c r="I92" s="64"/>
      <c r="J92" s="56"/>
      <c r="K92" s="50"/>
      <c r="L92" s="50"/>
      <c r="M92" s="50"/>
      <c r="N92" s="50"/>
      <c r="O92" s="50"/>
      <c r="P92" s="50"/>
      <c r="Q92" s="50"/>
      <c r="R92" s="50">
        <f>SUM(H92:Q92)</f>
        <v>8</v>
      </c>
      <c r="S92" s="23">
        <f t="shared" si="10"/>
        <v>100</v>
      </c>
    </row>
    <row r="93" spans="1:19" x14ac:dyDescent="0.25">
      <c r="A93" s="3">
        <v>9</v>
      </c>
      <c r="B93" s="60" t="s">
        <v>18</v>
      </c>
      <c r="C93" s="52" t="s">
        <v>42</v>
      </c>
      <c r="D93" s="53">
        <v>1</v>
      </c>
      <c r="E93" s="62">
        <v>5</v>
      </c>
      <c r="F93" s="62">
        <v>5</v>
      </c>
      <c r="G93" s="42">
        <f t="shared" si="9"/>
        <v>4</v>
      </c>
      <c r="H93" s="56">
        <v>3</v>
      </c>
      <c r="I93" s="64"/>
      <c r="J93" s="56"/>
      <c r="K93" s="50"/>
      <c r="L93" s="74">
        <v>1</v>
      </c>
      <c r="M93" s="50"/>
      <c r="N93" s="50"/>
      <c r="O93" s="50"/>
      <c r="P93" s="50"/>
      <c r="Q93" s="50"/>
      <c r="R93" s="50">
        <f>SUM(H93:Q93)</f>
        <v>4</v>
      </c>
      <c r="S93" s="23">
        <f t="shared" si="10"/>
        <v>80</v>
      </c>
    </row>
    <row r="94" spans="1:19" x14ac:dyDescent="0.25">
      <c r="A94" s="3">
        <v>10</v>
      </c>
      <c r="B94" s="13" t="s">
        <v>19</v>
      </c>
      <c r="C94" s="16" t="s">
        <v>41</v>
      </c>
      <c r="D94" s="40">
        <v>2</v>
      </c>
      <c r="E94" s="3">
        <v>33</v>
      </c>
      <c r="F94" s="3">
        <v>28</v>
      </c>
      <c r="G94" s="42">
        <f t="shared" si="9"/>
        <v>20</v>
      </c>
      <c r="H94" s="50"/>
      <c r="I94" s="51"/>
      <c r="J94" s="50">
        <v>5</v>
      </c>
      <c r="K94" s="50">
        <v>11</v>
      </c>
      <c r="L94" s="74">
        <v>2</v>
      </c>
      <c r="M94" s="50">
        <v>2</v>
      </c>
      <c r="N94" s="50"/>
      <c r="O94" s="50"/>
      <c r="P94" s="50"/>
      <c r="Q94" s="50"/>
      <c r="R94" s="50">
        <f>SUM(H94:Q94)</f>
        <v>20</v>
      </c>
      <c r="S94" s="23">
        <f t="shared" si="10"/>
        <v>71.428571428571431</v>
      </c>
    </row>
    <row r="95" spans="1:19" x14ac:dyDescent="0.25">
      <c r="A95" s="3">
        <v>11</v>
      </c>
      <c r="B95" s="13" t="s">
        <v>20</v>
      </c>
      <c r="C95" s="16" t="s">
        <v>41</v>
      </c>
      <c r="D95" s="40">
        <v>1</v>
      </c>
      <c r="E95" s="3">
        <v>26</v>
      </c>
      <c r="F95" s="3">
        <v>20</v>
      </c>
      <c r="G95" s="42">
        <f t="shared" si="9"/>
        <v>20</v>
      </c>
      <c r="H95" s="50"/>
      <c r="I95" s="51"/>
      <c r="J95" s="50">
        <v>16</v>
      </c>
      <c r="K95" s="50">
        <v>1</v>
      </c>
      <c r="L95" s="74">
        <v>3</v>
      </c>
      <c r="M95" s="50"/>
      <c r="N95" s="50"/>
      <c r="O95" s="50"/>
      <c r="P95" s="50"/>
      <c r="Q95" s="50"/>
      <c r="R95" s="50">
        <f>SUM(H95:Q95)</f>
        <v>20</v>
      </c>
      <c r="S95" s="23">
        <f t="shared" si="10"/>
        <v>100</v>
      </c>
    </row>
    <row r="96" spans="1:19" x14ac:dyDescent="0.25">
      <c r="A96" s="3">
        <v>12</v>
      </c>
      <c r="B96" s="13" t="s">
        <v>21</v>
      </c>
      <c r="C96" s="16" t="s">
        <v>41</v>
      </c>
      <c r="D96" s="90" t="s">
        <v>26</v>
      </c>
      <c r="E96" s="95" t="s">
        <v>8</v>
      </c>
      <c r="F96" s="95" t="s">
        <v>8</v>
      </c>
      <c r="G96" s="96">
        <f t="shared" si="9"/>
        <v>0</v>
      </c>
      <c r="H96" s="86"/>
      <c r="I96" s="267"/>
      <c r="J96" s="86"/>
      <c r="K96" s="86"/>
      <c r="L96" s="86"/>
      <c r="M96" s="86"/>
      <c r="N96" s="86"/>
      <c r="O96" s="86"/>
      <c r="P96" s="86"/>
      <c r="Q96" s="86"/>
      <c r="R96" s="86"/>
      <c r="S96" s="118" t="e">
        <f t="shared" si="10"/>
        <v>#VALUE!</v>
      </c>
    </row>
    <row r="97" spans="1:19" x14ac:dyDescent="0.25">
      <c r="A97" s="3">
        <v>13</v>
      </c>
      <c r="B97" s="13" t="s">
        <v>22</v>
      </c>
      <c r="C97" s="16" t="s">
        <v>41</v>
      </c>
      <c r="D97" s="90" t="s">
        <v>26</v>
      </c>
      <c r="E97" s="95" t="s">
        <v>8</v>
      </c>
      <c r="F97" s="95" t="s">
        <v>8</v>
      </c>
      <c r="G97" s="96">
        <f t="shared" si="9"/>
        <v>0</v>
      </c>
      <c r="H97" s="86"/>
      <c r="I97" s="267"/>
      <c r="J97" s="86"/>
      <c r="K97" s="86"/>
      <c r="L97" s="86"/>
      <c r="M97" s="86"/>
      <c r="N97" s="86"/>
      <c r="O97" s="86"/>
      <c r="P97" s="86"/>
      <c r="Q97" s="86"/>
      <c r="R97" s="86"/>
      <c r="S97" s="118" t="e">
        <f t="shared" si="10"/>
        <v>#VALUE!</v>
      </c>
    </row>
    <row r="98" spans="1:19" x14ac:dyDescent="0.25">
      <c r="A98" s="3">
        <v>14</v>
      </c>
      <c r="B98" s="60" t="s">
        <v>23</v>
      </c>
      <c r="C98" s="52" t="s">
        <v>42</v>
      </c>
      <c r="D98" s="53">
        <v>1</v>
      </c>
      <c r="E98" s="65">
        <v>25</v>
      </c>
      <c r="F98" s="65">
        <v>17</v>
      </c>
      <c r="G98" s="42">
        <f t="shared" si="9"/>
        <v>13</v>
      </c>
      <c r="H98" s="56">
        <v>8</v>
      </c>
      <c r="I98" s="64">
        <v>5</v>
      </c>
      <c r="J98" s="56"/>
      <c r="K98" s="50"/>
      <c r="L98" s="50"/>
      <c r="M98" s="50"/>
      <c r="N98" s="50"/>
      <c r="O98" s="50"/>
      <c r="P98" s="50"/>
      <c r="Q98" s="50"/>
      <c r="R98" s="50">
        <f>SUM(H98:Q98)</f>
        <v>13</v>
      </c>
      <c r="S98" s="23">
        <f t="shared" si="10"/>
        <v>76.470588235294116</v>
      </c>
    </row>
    <row r="99" spans="1:19" x14ac:dyDescent="0.25">
      <c r="A99" s="3">
        <v>15</v>
      </c>
      <c r="B99" s="13" t="s">
        <v>24</v>
      </c>
      <c r="C99" s="16" t="s">
        <v>41</v>
      </c>
      <c r="D99" s="40">
        <v>1</v>
      </c>
      <c r="E99" s="4">
        <v>22</v>
      </c>
      <c r="F99" s="4">
        <v>21</v>
      </c>
      <c r="G99" s="42">
        <f t="shared" si="9"/>
        <v>20</v>
      </c>
      <c r="H99" s="50"/>
      <c r="I99" s="51"/>
      <c r="J99" s="50">
        <v>17</v>
      </c>
      <c r="K99" s="50">
        <v>1</v>
      </c>
      <c r="L99" s="50">
        <v>1</v>
      </c>
      <c r="M99" s="50">
        <v>1</v>
      </c>
      <c r="N99" s="50"/>
      <c r="O99" s="50"/>
      <c r="P99" s="50"/>
      <c r="Q99" s="50"/>
      <c r="R99" s="50">
        <f>SUM(H99:Q99)</f>
        <v>20</v>
      </c>
      <c r="S99" s="23">
        <f t="shared" si="10"/>
        <v>95.238095238095241</v>
      </c>
    </row>
    <row r="100" spans="1:19" x14ac:dyDescent="0.25">
      <c r="A100" s="5">
        <v>16</v>
      </c>
      <c r="B100" s="14" t="s">
        <v>25</v>
      </c>
      <c r="C100" s="16" t="s">
        <v>41</v>
      </c>
      <c r="D100" s="40">
        <v>1</v>
      </c>
      <c r="E100" s="4">
        <v>21</v>
      </c>
      <c r="F100" s="4">
        <v>17</v>
      </c>
      <c r="G100" s="42">
        <f t="shared" si="9"/>
        <v>16</v>
      </c>
      <c r="H100" s="50"/>
      <c r="I100" s="51"/>
      <c r="J100" s="50">
        <v>13</v>
      </c>
      <c r="K100" s="50">
        <v>1</v>
      </c>
      <c r="L100" s="50"/>
      <c r="M100" s="50">
        <v>1</v>
      </c>
      <c r="N100" s="50">
        <v>1</v>
      </c>
      <c r="O100" s="50"/>
      <c r="P100" s="50"/>
      <c r="Q100" s="50"/>
      <c r="R100" s="50">
        <f>SUM(H100:Q100)</f>
        <v>16</v>
      </c>
      <c r="S100" s="23">
        <f t="shared" si="10"/>
        <v>94.117647058823536</v>
      </c>
    </row>
    <row r="101" spans="1:19" ht="27" customHeight="1" x14ac:dyDescent="0.25">
      <c r="A101" s="6">
        <v>17</v>
      </c>
      <c r="B101" s="22" t="s">
        <v>33</v>
      </c>
      <c r="C101" s="21" t="s">
        <v>44</v>
      </c>
      <c r="D101" s="90" t="s">
        <v>26</v>
      </c>
      <c r="E101" s="91" t="s">
        <v>15</v>
      </c>
      <c r="F101" s="91" t="s">
        <v>8</v>
      </c>
      <c r="G101" s="96">
        <f t="shared" si="9"/>
        <v>0</v>
      </c>
      <c r="H101" s="86"/>
      <c r="I101" s="267"/>
      <c r="J101" s="86"/>
      <c r="K101" s="86"/>
      <c r="L101" s="86"/>
      <c r="M101" s="86"/>
      <c r="N101" s="86"/>
      <c r="O101" s="86"/>
      <c r="P101" s="86"/>
      <c r="Q101" s="86"/>
      <c r="R101" s="86"/>
      <c r="S101" s="118" t="e">
        <f t="shared" si="10"/>
        <v>#VALUE!</v>
      </c>
    </row>
    <row r="102" spans="1:19" ht="30" customHeight="1" x14ac:dyDescent="0.25">
      <c r="A102" s="6">
        <v>18</v>
      </c>
      <c r="B102" s="22" t="s">
        <v>34</v>
      </c>
      <c r="C102" s="21" t="s">
        <v>44</v>
      </c>
      <c r="D102" s="90" t="s">
        <v>26</v>
      </c>
      <c r="E102" s="91" t="s">
        <v>15</v>
      </c>
      <c r="F102" s="91" t="s">
        <v>8</v>
      </c>
      <c r="G102" s="96">
        <f t="shared" si="9"/>
        <v>0</v>
      </c>
      <c r="H102" s="86"/>
      <c r="I102" s="267"/>
      <c r="J102" s="86"/>
      <c r="K102" s="86"/>
      <c r="L102" s="86"/>
      <c r="M102" s="86"/>
      <c r="N102" s="86"/>
      <c r="O102" s="86"/>
      <c r="P102" s="86"/>
      <c r="Q102" s="86"/>
      <c r="R102" s="86"/>
      <c r="S102" s="118" t="e">
        <f t="shared" si="10"/>
        <v>#VALUE!</v>
      </c>
    </row>
    <row r="103" spans="1:19" ht="15.75" thickBot="1" x14ac:dyDescent="0.3">
      <c r="A103" s="11">
        <v>19</v>
      </c>
      <c r="B103" s="15" t="s">
        <v>35</v>
      </c>
      <c r="C103" s="16" t="s">
        <v>42</v>
      </c>
      <c r="D103" s="92" t="s">
        <v>46</v>
      </c>
      <c r="E103" s="93" t="s">
        <v>15</v>
      </c>
      <c r="F103" s="93" t="s">
        <v>8</v>
      </c>
      <c r="G103" s="96">
        <f t="shared" si="9"/>
        <v>0</v>
      </c>
      <c r="H103" s="86"/>
      <c r="I103" s="267"/>
      <c r="J103" s="86"/>
      <c r="K103" s="86"/>
      <c r="L103" s="86"/>
      <c r="M103" s="86"/>
      <c r="N103" s="86"/>
      <c r="O103" s="86"/>
      <c r="P103" s="86"/>
      <c r="Q103" s="86"/>
      <c r="R103" s="86"/>
      <c r="S103" s="118" t="e">
        <f t="shared" si="10"/>
        <v>#VALUE!</v>
      </c>
    </row>
    <row r="104" spans="1:19" ht="25.5" customHeight="1" x14ac:dyDescent="0.25">
      <c r="A104" s="207"/>
      <c r="B104" s="208" t="s">
        <v>27</v>
      </c>
      <c r="C104" s="209"/>
      <c r="D104" s="232">
        <f>SUM(D84:D103)</f>
        <v>17</v>
      </c>
      <c r="E104" s="227">
        <f>SUM(E84:E100)</f>
        <v>339</v>
      </c>
      <c r="F104" s="227">
        <f>SUM(F84:F100)</f>
        <v>288</v>
      </c>
      <c r="G104" s="212">
        <f t="shared" si="9"/>
        <v>259</v>
      </c>
      <c r="H104" s="220">
        <f t="shared" ref="H104:N104" si="11">SUM(H84:H103)</f>
        <v>87</v>
      </c>
      <c r="I104" s="220">
        <f t="shared" si="11"/>
        <v>16</v>
      </c>
      <c r="J104" s="220">
        <f t="shared" si="11"/>
        <v>79</v>
      </c>
      <c r="K104" s="220">
        <f t="shared" si="11"/>
        <v>44</v>
      </c>
      <c r="L104" s="229">
        <f t="shared" si="11"/>
        <v>20</v>
      </c>
      <c r="M104" s="220">
        <f t="shared" si="11"/>
        <v>11</v>
      </c>
      <c r="N104" s="220">
        <f t="shared" si="11"/>
        <v>2</v>
      </c>
      <c r="O104" s="220"/>
      <c r="P104" s="220"/>
      <c r="Q104" s="220"/>
      <c r="R104" s="220">
        <f>SUM(R84:R103)</f>
        <v>259</v>
      </c>
      <c r="S104" s="207">
        <f t="shared" si="10"/>
        <v>89.930555555555557</v>
      </c>
    </row>
    <row r="105" spans="1:19" ht="25.5" customHeight="1" x14ac:dyDescent="0.25">
      <c r="A105" s="50"/>
      <c r="B105" s="49" t="s">
        <v>195</v>
      </c>
      <c r="C105" s="50"/>
      <c r="D105" s="50"/>
      <c r="E105" s="50"/>
      <c r="F105" s="50">
        <f>F104*100/E104</f>
        <v>84.955752212389385</v>
      </c>
      <c r="G105" s="50">
        <f>G104*100/F104</f>
        <v>89.930555555555557</v>
      </c>
      <c r="H105" s="50">
        <f>H104*100/F104</f>
        <v>30.208333333333332</v>
      </c>
      <c r="I105" s="50">
        <f>I104*100/F104</f>
        <v>5.5555555555555554</v>
      </c>
      <c r="J105" s="50">
        <f>J104*100/F104</f>
        <v>27.430555555555557</v>
      </c>
      <c r="K105" s="50">
        <f>K104*100/F104</f>
        <v>15.277777777777779</v>
      </c>
      <c r="L105" s="50">
        <f>L104*100/F104</f>
        <v>6.9444444444444446</v>
      </c>
      <c r="M105" s="50">
        <f>M104*100/F104</f>
        <v>3.8194444444444446</v>
      </c>
      <c r="N105" s="50">
        <f>N104*100/F104</f>
        <v>0.69444444444444442</v>
      </c>
      <c r="O105" s="50"/>
      <c r="P105" s="50"/>
      <c r="Q105" s="50"/>
      <c r="R105" s="50">
        <f>R104*100/F104</f>
        <v>89.930555555555557</v>
      </c>
      <c r="S105" s="23"/>
    </row>
    <row r="108" spans="1:19" ht="15.75" thickBot="1" x14ac:dyDescent="0.3"/>
    <row r="109" spans="1:19" ht="18.75" x14ac:dyDescent="0.25">
      <c r="A109" s="355" t="s">
        <v>47</v>
      </c>
      <c r="B109" s="356"/>
      <c r="C109" s="360"/>
      <c r="D109" s="357" t="s">
        <v>40</v>
      </c>
      <c r="E109" s="358"/>
      <c r="F109" s="358"/>
      <c r="G109" s="359"/>
    </row>
    <row r="110" spans="1:19" ht="72" x14ac:dyDescent="0.25">
      <c r="A110" s="1" t="s">
        <v>1</v>
      </c>
      <c r="B110" s="1" t="s">
        <v>2</v>
      </c>
      <c r="C110" s="18" t="s">
        <v>43</v>
      </c>
      <c r="D110" s="39" t="s">
        <v>45</v>
      </c>
      <c r="E110" s="31" t="s">
        <v>32</v>
      </c>
      <c r="F110" s="31" t="s">
        <v>5</v>
      </c>
      <c r="G110" s="43" t="s">
        <v>28</v>
      </c>
      <c r="H110" s="49" t="s">
        <v>55</v>
      </c>
      <c r="I110" s="49" t="s">
        <v>56</v>
      </c>
      <c r="J110" s="49" t="s">
        <v>57</v>
      </c>
      <c r="K110" s="125" t="s">
        <v>58</v>
      </c>
      <c r="L110" s="49" t="s">
        <v>59</v>
      </c>
      <c r="M110" s="49" t="s">
        <v>60</v>
      </c>
      <c r="N110" s="49" t="s">
        <v>61</v>
      </c>
      <c r="O110" s="125" t="s">
        <v>62</v>
      </c>
      <c r="P110" s="49" t="s">
        <v>201</v>
      </c>
      <c r="Q110" s="49" t="s">
        <v>201</v>
      </c>
      <c r="R110" s="49" t="s">
        <v>63</v>
      </c>
      <c r="S110" s="244" t="s">
        <v>195</v>
      </c>
    </row>
    <row r="111" spans="1:19" ht="15.75" x14ac:dyDescent="0.25">
      <c r="A111" s="3">
        <v>1</v>
      </c>
      <c r="B111" s="12" t="s">
        <v>6</v>
      </c>
      <c r="C111" s="16" t="s">
        <v>41</v>
      </c>
      <c r="D111" s="40">
        <v>2</v>
      </c>
      <c r="E111" s="8">
        <v>43</v>
      </c>
      <c r="F111" s="8">
        <v>31</v>
      </c>
      <c r="G111" s="19">
        <f>R111</f>
        <v>30</v>
      </c>
      <c r="H111" s="23"/>
      <c r="I111" s="23"/>
      <c r="J111" s="74">
        <v>16</v>
      </c>
      <c r="K111" s="50">
        <v>4</v>
      </c>
      <c r="L111" s="50">
        <v>10</v>
      </c>
      <c r="M111" s="50"/>
      <c r="N111" s="50"/>
      <c r="O111" s="50"/>
      <c r="P111" s="50"/>
      <c r="Q111" s="50"/>
      <c r="R111" s="50">
        <f>SUM(J111:Q111)</f>
        <v>30</v>
      </c>
      <c r="S111" s="23">
        <f>R111*100/F111</f>
        <v>96.774193548387103</v>
      </c>
    </row>
    <row r="112" spans="1:19" ht="15.75" x14ac:dyDescent="0.25">
      <c r="A112" s="3">
        <v>2</v>
      </c>
      <c r="B112" s="12" t="s">
        <v>7</v>
      </c>
      <c r="C112" s="16" t="s">
        <v>41</v>
      </c>
      <c r="D112" s="41">
        <v>2</v>
      </c>
      <c r="E112" s="8">
        <v>33</v>
      </c>
      <c r="F112" s="8">
        <v>16</v>
      </c>
      <c r="G112" s="19">
        <f t="shared" ref="G112:G131" si="12">R112</f>
        <v>16</v>
      </c>
      <c r="H112" s="23"/>
      <c r="I112" s="23"/>
      <c r="J112" s="74">
        <v>7</v>
      </c>
      <c r="K112" s="50">
        <v>7</v>
      </c>
      <c r="L112" s="50"/>
      <c r="M112" s="50"/>
      <c r="N112" s="50">
        <v>2</v>
      </c>
      <c r="O112" s="50"/>
      <c r="P112" s="50"/>
      <c r="Q112" s="50"/>
      <c r="R112" s="50">
        <f>SUM(J112:Q112)</f>
        <v>16</v>
      </c>
      <c r="S112" s="23">
        <f t="shared" ref="S112:S131" si="13">R112*100/F112</f>
        <v>100</v>
      </c>
    </row>
    <row r="113" spans="1:19" ht="15.75" x14ac:dyDescent="0.25">
      <c r="A113" s="3">
        <v>3</v>
      </c>
      <c r="B113" s="59" t="s">
        <v>9</v>
      </c>
      <c r="C113" s="52" t="s">
        <v>42</v>
      </c>
      <c r="D113" s="53">
        <v>2</v>
      </c>
      <c r="E113" s="54">
        <v>56</v>
      </c>
      <c r="F113" s="54">
        <v>50</v>
      </c>
      <c r="G113" s="19">
        <f t="shared" si="12"/>
        <v>47</v>
      </c>
      <c r="H113" s="61">
        <v>35</v>
      </c>
      <c r="I113" s="23">
        <v>7</v>
      </c>
      <c r="J113" s="50">
        <v>5</v>
      </c>
      <c r="K113" s="50"/>
      <c r="L113" s="50"/>
      <c r="M113" s="50"/>
      <c r="N113" s="50"/>
      <c r="O113" s="50"/>
      <c r="P113" s="50"/>
      <c r="Q113" s="50"/>
      <c r="R113" s="50">
        <f>SUM(H113:Q113)</f>
        <v>47</v>
      </c>
      <c r="S113" s="23">
        <f t="shared" si="13"/>
        <v>94</v>
      </c>
    </row>
    <row r="114" spans="1:19" ht="15.75" x14ac:dyDescent="0.25">
      <c r="A114" s="3">
        <v>4</v>
      </c>
      <c r="B114" s="59" t="s">
        <v>10</v>
      </c>
      <c r="C114" s="52" t="s">
        <v>42</v>
      </c>
      <c r="D114" s="53">
        <v>1</v>
      </c>
      <c r="E114" s="54">
        <v>22</v>
      </c>
      <c r="F114" s="54">
        <v>16</v>
      </c>
      <c r="G114" s="19">
        <f t="shared" si="12"/>
        <v>11</v>
      </c>
      <c r="H114" s="61">
        <v>9</v>
      </c>
      <c r="I114" s="23"/>
      <c r="J114" s="50"/>
      <c r="K114" s="50">
        <v>2</v>
      </c>
      <c r="L114" s="50"/>
      <c r="M114" s="50"/>
      <c r="N114" s="50"/>
      <c r="O114" s="50"/>
      <c r="P114" s="50"/>
      <c r="Q114" s="50"/>
      <c r="R114" s="50">
        <f>SUM(H114:Q114)</f>
        <v>11</v>
      </c>
      <c r="S114" s="23">
        <f t="shared" si="13"/>
        <v>68.75</v>
      </c>
    </row>
    <row r="115" spans="1:19" ht="15.75" x14ac:dyDescent="0.25">
      <c r="A115" s="3">
        <v>5</v>
      </c>
      <c r="B115" s="12" t="s">
        <v>11</v>
      </c>
      <c r="C115" s="16" t="s">
        <v>41</v>
      </c>
      <c r="D115" s="40">
        <v>1</v>
      </c>
      <c r="E115" s="8">
        <v>20</v>
      </c>
      <c r="F115" s="8">
        <v>19</v>
      </c>
      <c r="G115" s="19">
        <f t="shared" si="12"/>
        <v>18</v>
      </c>
      <c r="H115" s="23"/>
      <c r="I115" s="23"/>
      <c r="J115" s="74">
        <v>14</v>
      </c>
      <c r="K115" s="50">
        <v>1</v>
      </c>
      <c r="L115" s="50"/>
      <c r="M115" s="50">
        <v>2</v>
      </c>
      <c r="N115" s="50"/>
      <c r="O115" s="50">
        <v>1</v>
      </c>
      <c r="P115" s="50"/>
      <c r="Q115" s="50"/>
      <c r="R115" s="50">
        <f>SUM(J115:Q115)</f>
        <v>18</v>
      </c>
      <c r="S115" s="23">
        <f t="shared" si="13"/>
        <v>94.736842105263165</v>
      </c>
    </row>
    <row r="116" spans="1:19" ht="15.75" x14ac:dyDescent="0.25">
      <c r="A116" s="3">
        <v>6</v>
      </c>
      <c r="B116" s="12" t="s">
        <v>12</v>
      </c>
      <c r="C116" s="16" t="s">
        <v>41</v>
      </c>
      <c r="D116" s="40">
        <v>1</v>
      </c>
      <c r="E116" s="8">
        <v>21</v>
      </c>
      <c r="F116" s="84">
        <v>17</v>
      </c>
      <c r="G116" s="19">
        <f t="shared" si="12"/>
        <v>16</v>
      </c>
      <c r="H116" s="23"/>
      <c r="I116" s="23"/>
      <c r="J116" s="50">
        <v>6</v>
      </c>
      <c r="K116" s="50">
        <v>10</v>
      </c>
      <c r="L116" s="50"/>
      <c r="M116" s="50"/>
      <c r="N116" s="50"/>
      <c r="O116" s="50"/>
      <c r="P116" s="50"/>
      <c r="Q116" s="50"/>
      <c r="R116" s="50">
        <f>SUM(J116:Q116)</f>
        <v>16</v>
      </c>
      <c r="S116" s="23">
        <f t="shared" si="13"/>
        <v>94.117647058823536</v>
      </c>
    </row>
    <row r="117" spans="1:19" ht="15.75" x14ac:dyDescent="0.25">
      <c r="A117" s="3">
        <v>7</v>
      </c>
      <c r="B117" s="59" t="s">
        <v>13</v>
      </c>
      <c r="C117" s="52" t="s">
        <v>42</v>
      </c>
      <c r="D117" s="53">
        <v>2</v>
      </c>
      <c r="E117" s="54">
        <v>32</v>
      </c>
      <c r="F117" s="54">
        <v>25</v>
      </c>
      <c r="G117" s="19">
        <f t="shared" si="12"/>
        <v>23</v>
      </c>
      <c r="H117" s="61">
        <v>12</v>
      </c>
      <c r="I117" s="23">
        <v>2</v>
      </c>
      <c r="J117" s="50">
        <v>9</v>
      </c>
      <c r="K117" s="50"/>
      <c r="L117" s="50"/>
      <c r="M117" s="50"/>
      <c r="N117" s="50"/>
      <c r="O117" s="50"/>
      <c r="P117" s="50"/>
      <c r="Q117" s="50"/>
      <c r="R117" s="50">
        <f>SUM(H117:Q117)</f>
        <v>23</v>
      </c>
      <c r="S117" s="23">
        <f t="shared" si="13"/>
        <v>92</v>
      </c>
    </row>
    <row r="118" spans="1:19" ht="15.75" x14ac:dyDescent="0.25">
      <c r="A118" s="3">
        <v>8</v>
      </c>
      <c r="B118" s="12" t="s">
        <v>14</v>
      </c>
      <c r="C118" s="16" t="s">
        <v>41</v>
      </c>
      <c r="D118" s="40">
        <v>1</v>
      </c>
      <c r="E118" s="8">
        <v>23</v>
      </c>
      <c r="F118" s="84">
        <v>19</v>
      </c>
      <c r="G118" s="19">
        <f t="shared" si="12"/>
        <v>19</v>
      </c>
      <c r="H118" s="23"/>
      <c r="I118" s="23"/>
      <c r="J118" s="50">
        <v>17</v>
      </c>
      <c r="K118" s="50">
        <v>2</v>
      </c>
      <c r="L118" s="50"/>
      <c r="M118" s="50"/>
      <c r="N118" s="50"/>
      <c r="O118" s="50"/>
      <c r="P118" s="50"/>
      <c r="Q118" s="50"/>
      <c r="R118" s="50">
        <f>SUM(J118:Q118)</f>
        <v>19</v>
      </c>
      <c r="S118" s="23">
        <f t="shared" si="13"/>
        <v>100</v>
      </c>
    </row>
    <row r="119" spans="1:19" ht="15.75" x14ac:dyDescent="0.25">
      <c r="A119" s="3">
        <v>8</v>
      </c>
      <c r="B119" s="60" t="s">
        <v>17</v>
      </c>
      <c r="C119" s="52" t="s">
        <v>42</v>
      </c>
      <c r="D119" s="53">
        <v>1</v>
      </c>
      <c r="E119" s="54">
        <v>21</v>
      </c>
      <c r="F119" s="54">
        <v>12</v>
      </c>
      <c r="G119" s="19">
        <f t="shared" si="12"/>
        <v>12</v>
      </c>
      <c r="H119" s="61">
        <v>11</v>
      </c>
      <c r="I119" s="23"/>
      <c r="J119" s="50"/>
      <c r="K119" s="50">
        <v>1</v>
      </c>
      <c r="L119" s="50"/>
      <c r="M119" s="50"/>
      <c r="N119" s="50"/>
      <c r="O119" s="50"/>
      <c r="P119" s="50"/>
      <c r="Q119" s="50"/>
      <c r="R119" s="50">
        <f>SUM(H119:Q119)</f>
        <v>12</v>
      </c>
      <c r="S119" s="23">
        <f t="shared" si="13"/>
        <v>100</v>
      </c>
    </row>
    <row r="120" spans="1:19" ht="15.75" x14ac:dyDescent="0.25">
      <c r="A120" s="3">
        <v>9</v>
      </c>
      <c r="B120" s="60" t="s">
        <v>18</v>
      </c>
      <c r="C120" s="52" t="s">
        <v>42</v>
      </c>
      <c r="D120" s="53">
        <v>1</v>
      </c>
      <c r="E120" s="54">
        <v>18</v>
      </c>
      <c r="F120" s="54">
        <v>9</v>
      </c>
      <c r="G120" s="19">
        <f t="shared" si="12"/>
        <v>9</v>
      </c>
      <c r="H120" s="61">
        <v>1</v>
      </c>
      <c r="I120" s="23"/>
      <c r="J120" s="50">
        <v>7</v>
      </c>
      <c r="K120" s="50"/>
      <c r="L120" s="50"/>
      <c r="M120" s="50">
        <v>1</v>
      </c>
      <c r="N120" s="50"/>
      <c r="O120" s="50"/>
      <c r="P120" s="50"/>
      <c r="Q120" s="50"/>
      <c r="R120" s="50">
        <f>SUM(H120:Q120)</f>
        <v>9</v>
      </c>
      <c r="S120" s="23">
        <f t="shared" si="13"/>
        <v>100</v>
      </c>
    </row>
    <row r="121" spans="1:19" ht="15.75" x14ac:dyDescent="0.25">
      <c r="A121" s="3">
        <v>10</v>
      </c>
      <c r="B121" s="13" t="s">
        <v>19</v>
      </c>
      <c r="C121" s="16" t="s">
        <v>41</v>
      </c>
      <c r="D121" s="40">
        <v>2</v>
      </c>
      <c r="E121" s="8">
        <v>31</v>
      </c>
      <c r="F121" s="8">
        <v>26</v>
      </c>
      <c r="G121" s="19">
        <f t="shared" si="12"/>
        <v>25</v>
      </c>
      <c r="H121" s="23"/>
      <c r="I121" s="23"/>
      <c r="J121" s="74">
        <v>2</v>
      </c>
      <c r="K121" s="50">
        <v>15</v>
      </c>
      <c r="L121" s="50">
        <v>6</v>
      </c>
      <c r="M121" s="50">
        <v>2</v>
      </c>
      <c r="N121" s="50"/>
      <c r="O121" s="50"/>
      <c r="P121" s="50"/>
      <c r="Q121" s="50"/>
      <c r="R121" s="50">
        <f>SUM(J121:Q121)</f>
        <v>25</v>
      </c>
      <c r="S121" s="23">
        <f t="shared" si="13"/>
        <v>96.15384615384616</v>
      </c>
    </row>
    <row r="122" spans="1:19" ht="15.75" x14ac:dyDescent="0.25">
      <c r="A122" s="3">
        <v>11</v>
      </c>
      <c r="B122" s="13" t="s">
        <v>20</v>
      </c>
      <c r="C122" s="16" t="s">
        <v>41</v>
      </c>
      <c r="D122" s="40">
        <v>3</v>
      </c>
      <c r="E122" s="8">
        <v>58</v>
      </c>
      <c r="F122" s="8">
        <v>50</v>
      </c>
      <c r="G122" s="19">
        <f t="shared" si="12"/>
        <v>48</v>
      </c>
      <c r="H122" s="23"/>
      <c r="I122" s="23"/>
      <c r="J122" s="74">
        <v>30</v>
      </c>
      <c r="K122" s="50">
        <v>16</v>
      </c>
      <c r="L122" s="50"/>
      <c r="M122" s="50">
        <v>2</v>
      </c>
      <c r="N122" s="50"/>
      <c r="O122" s="50"/>
      <c r="P122" s="50"/>
      <c r="Q122" s="50"/>
      <c r="R122" s="50">
        <f>SUM(J122:Q122)</f>
        <v>48</v>
      </c>
      <c r="S122" s="23">
        <f t="shared" si="13"/>
        <v>96</v>
      </c>
    </row>
    <row r="123" spans="1:19" ht="15.75" x14ac:dyDescent="0.25">
      <c r="A123" s="3">
        <v>12</v>
      </c>
      <c r="B123" s="13" t="s">
        <v>21</v>
      </c>
      <c r="C123" s="16" t="s">
        <v>41</v>
      </c>
      <c r="D123" s="41">
        <v>1</v>
      </c>
      <c r="E123" s="9">
        <v>21</v>
      </c>
      <c r="F123" s="9">
        <v>12</v>
      </c>
      <c r="G123" s="19">
        <f t="shared" si="12"/>
        <v>12</v>
      </c>
      <c r="H123" s="23"/>
      <c r="I123" s="23"/>
      <c r="J123" s="74">
        <v>12</v>
      </c>
      <c r="K123" s="50"/>
      <c r="L123" s="50"/>
      <c r="M123" s="50"/>
      <c r="N123" s="50"/>
      <c r="O123" s="50"/>
      <c r="P123" s="50"/>
      <c r="Q123" s="50"/>
      <c r="R123" s="50">
        <f>SUM(J123:Q123)</f>
        <v>12</v>
      </c>
      <c r="S123" s="23">
        <f t="shared" si="13"/>
        <v>100</v>
      </c>
    </row>
    <row r="124" spans="1:19" ht="15.75" x14ac:dyDescent="0.25">
      <c r="A124" s="3">
        <v>13</v>
      </c>
      <c r="B124" s="13" t="s">
        <v>22</v>
      </c>
      <c r="C124" s="16" t="s">
        <v>41</v>
      </c>
      <c r="D124" s="41">
        <v>1</v>
      </c>
      <c r="E124" s="9">
        <v>21</v>
      </c>
      <c r="F124" s="9">
        <v>12</v>
      </c>
      <c r="G124" s="19">
        <f t="shared" si="12"/>
        <v>11</v>
      </c>
      <c r="H124" s="23"/>
      <c r="I124" s="23"/>
      <c r="J124" s="74">
        <v>10</v>
      </c>
      <c r="K124" s="50">
        <v>1</v>
      </c>
      <c r="L124" s="50"/>
      <c r="M124" s="50"/>
      <c r="N124" s="50"/>
      <c r="O124" s="50"/>
      <c r="P124" s="50"/>
      <c r="Q124" s="50"/>
      <c r="R124" s="50">
        <f>SUM(J124:Q124)</f>
        <v>11</v>
      </c>
      <c r="S124" s="23">
        <f t="shared" si="13"/>
        <v>91.666666666666671</v>
      </c>
    </row>
    <row r="125" spans="1:19" ht="15.75" x14ac:dyDescent="0.25">
      <c r="A125" s="3">
        <v>14</v>
      </c>
      <c r="B125" s="60" t="s">
        <v>23</v>
      </c>
      <c r="C125" s="52" t="s">
        <v>42</v>
      </c>
      <c r="D125" s="57">
        <v>2</v>
      </c>
      <c r="E125" s="58">
        <v>43</v>
      </c>
      <c r="F125" s="58">
        <v>38</v>
      </c>
      <c r="G125" s="19">
        <f t="shared" si="12"/>
        <v>31</v>
      </c>
      <c r="H125" s="61">
        <v>16</v>
      </c>
      <c r="I125" s="23">
        <v>11</v>
      </c>
      <c r="J125" s="50">
        <v>3</v>
      </c>
      <c r="K125" s="50"/>
      <c r="L125" s="50">
        <v>1</v>
      </c>
      <c r="M125" s="50"/>
      <c r="N125" s="50"/>
      <c r="O125" s="50"/>
      <c r="P125" s="50"/>
      <c r="Q125" s="50"/>
      <c r="R125" s="50">
        <f>SUM(H125:Q125)</f>
        <v>31</v>
      </c>
      <c r="S125" s="23">
        <f t="shared" si="13"/>
        <v>81.578947368421055</v>
      </c>
    </row>
    <row r="126" spans="1:19" ht="15.75" x14ac:dyDescent="0.25">
      <c r="A126" s="3">
        <v>15</v>
      </c>
      <c r="B126" s="13" t="s">
        <v>24</v>
      </c>
      <c r="C126" s="16" t="s">
        <v>41</v>
      </c>
      <c r="D126" s="41">
        <v>1</v>
      </c>
      <c r="E126" s="9">
        <v>20</v>
      </c>
      <c r="F126" s="85">
        <v>16</v>
      </c>
      <c r="G126" s="19">
        <f t="shared" si="12"/>
        <v>14</v>
      </c>
      <c r="H126" s="23"/>
      <c r="I126" s="23"/>
      <c r="J126" s="50">
        <v>1</v>
      </c>
      <c r="K126" s="50">
        <v>11</v>
      </c>
      <c r="L126" s="50"/>
      <c r="M126" s="50"/>
      <c r="N126" s="50"/>
      <c r="O126" s="50">
        <v>2</v>
      </c>
      <c r="P126" s="50"/>
      <c r="Q126" s="50"/>
      <c r="R126" s="50">
        <f>SUM(J126:Q126)</f>
        <v>14</v>
      </c>
      <c r="S126" s="23">
        <f t="shared" si="13"/>
        <v>87.5</v>
      </c>
    </row>
    <row r="127" spans="1:19" ht="15.75" x14ac:dyDescent="0.25">
      <c r="A127" s="5">
        <v>16</v>
      </c>
      <c r="B127" s="14" t="s">
        <v>25</v>
      </c>
      <c r="C127" s="16" t="s">
        <v>41</v>
      </c>
      <c r="D127" s="87" t="s">
        <v>8</v>
      </c>
      <c r="E127" s="88" t="s">
        <v>26</v>
      </c>
      <c r="F127" s="88" t="s">
        <v>15</v>
      </c>
      <c r="G127" s="19">
        <f t="shared" si="12"/>
        <v>0</v>
      </c>
      <c r="H127" s="118"/>
      <c r="I127" s="118"/>
      <c r="J127" s="86"/>
      <c r="K127" s="86"/>
      <c r="L127" s="86"/>
      <c r="M127" s="86"/>
      <c r="N127" s="86"/>
      <c r="O127" s="86"/>
      <c r="P127" s="86"/>
      <c r="Q127" s="86"/>
      <c r="R127" s="86"/>
      <c r="S127" s="23" t="e">
        <f t="shared" si="13"/>
        <v>#VALUE!</v>
      </c>
    </row>
    <row r="128" spans="1:19" ht="24.75" customHeight="1" x14ac:dyDescent="0.25">
      <c r="A128" s="6">
        <v>17</v>
      </c>
      <c r="B128" s="22" t="s">
        <v>33</v>
      </c>
      <c r="C128" s="21" t="s">
        <v>44</v>
      </c>
      <c r="D128" s="90" t="s">
        <v>26</v>
      </c>
      <c r="E128" s="91" t="s">
        <v>8</v>
      </c>
      <c r="F128" s="91" t="s">
        <v>15</v>
      </c>
      <c r="G128" s="19">
        <f t="shared" si="12"/>
        <v>0</v>
      </c>
      <c r="H128" s="118"/>
      <c r="I128" s="118"/>
      <c r="J128" s="86"/>
      <c r="K128" s="86"/>
      <c r="L128" s="86"/>
      <c r="M128" s="86"/>
      <c r="N128" s="86"/>
      <c r="O128" s="86"/>
      <c r="P128" s="86"/>
      <c r="Q128" s="86"/>
      <c r="R128" s="86"/>
      <c r="S128" s="23" t="e">
        <f t="shared" si="13"/>
        <v>#VALUE!</v>
      </c>
    </row>
    <row r="129" spans="1:19" ht="27" customHeight="1" x14ac:dyDescent="0.25">
      <c r="A129" s="6">
        <v>18</v>
      </c>
      <c r="B129" s="22" t="s">
        <v>34</v>
      </c>
      <c r="C129" s="21" t="s">
        <v>44</v>
      </c>
      <c r="D129" s="90" t="s">
        <v>8</v>
      </c>
      <c r="E129" s="91" t="s">
        <v>8</v>
      </c>
      <c r="F129" s="91" t="s">
        <v>15</v>
      </c>
      <c r="G129" s="19">
        <f t="shared" si="12"/>
        <v>0</v>
      </c>
      <c r="H129" s="118"/>
      <c r="I129" s="118"/>
      <c r="J129" s="86"/>
      <c r="K129" s="86"/>
      <c r="L129" s="86"/>
      <c r="M129" s="86"/>
      <c r="N129" s="86"/>
      <c r="O129" s="86"/>
      <c r="P129" s="86"/>
      <c r="Q129" s="86"/>
      <c r="R129" s="86"/>
      <c r="S129" s="23" t="e">
        <f t="shared" si="13"/>
        <v>#VALUE!</v>
      </c>
    </row>
    <row r="130" spans="1:19" ht="15.75" thickBot="1" x14ac:dyDescent="0.3">
      <c r="A130" s="11">
        <v>19</v>
      </c>
      <c r="B130" s="15" t="s">
        <v>35</v>
      </c>
      <c r="C130" s="16" t="s">
        <v>42</v>
      </c>
      <c r="D130" s="92" t="s">
        <v>15</v>
      </c>
      <c r="E130" s="93" t="s">
        <v>8</v>
      </c>
      <c r="F130" s="93" t="s">
        <v>15</v>
      </c>
      <c r="G130" s="19">
        <f t="shared" si="12"/>
        <v>0</v>
      </c>
      <c r="H130" s="118"/>
      <c r="I130" s="118"/>
      <c r="J130" s="86"/>
      <c r="K130" s="86"/>
      <c r="L130" s="86"/>
      <c r="M130" s="86"/>
      <c r="N130" s="86"/>
      <c r="O130" s="86"/>
      <c r="P130" s="86"/>
      <c r="Q130" s="86"/>
      <c r="R130" s="86"/>
      <c r="S130" s="23" t="e">
        <f t="shared" si="13"/>
        <v>#VALUE!</v>
      </c>
    </row>
    <row r="131" spans="1:19" ht="20.25" customHeight="1" x14ac:dyDescent="0.25">
      <c r="A131" s="207"/>
      <c r="B131" s="208" t="s">
        <v>27</v>
      </c>
      <c r="C131" s="209"/>
      <c r="D131" s="226">
        <f>SUM(D111:D130)</f>
        <v>24</v>
      </c>
      <c r="E131" s="227">
        <f>SUM(E111:E127)</f>
        <v>483</v>
      </c>
      <c r="F131" s="227">
        <f>SUM(F111:F130)</f>
        <v>368</v>
      </c>
      <c r="G131" s="215">
        <f t="shared" si="12"/>
        <v>342</v>
      </c>
      <c r="H131" s="228">
        <f>SUM(H113:H130)</f>
        <v>84</v>
      </c>
      <c r="I131" s="207">
        <f>SUM(I113:I130)</f>
        <v>20</v>
      </c>
      <c r="J131" s="229">
        <f t="shared" ref="J131:O131" si="14">SUM(J111:J130)</f>
        <v>139</v>
      </c>
      <c r="K131" s="220">
        <f t="shared" si="14"/>
        <v>70</v>
      </c>
      <c r="L131" s="220">
        <f t="shared" si="14"/>
        <v>17</v>
      </c>
      <c r="M131" s="220">
        <f t="shared" si="14"/>
        <v>7</v>
      </c>
      <c r="N131" s="220">
        <f t="shared" si="14"/>
        <v>2</v>
      </c>
      <c r="O131" s="220">
        <f t="shared" si="14"/>
        <v>3</v>
      </c>
      <c r="P131" s="220"/>
      <c r="Q131" s="220"/>
      <c r="R131" s="220">
        <f>SUM(H131:Q131)</f>
        <v>342</v>
      </c>
      <c r="S131" s="207">
        <f t="shared" si="13"/>
        <v>92.934782608695656</v>
      </c>
    </row>
    <row r="132" spans="1:19" s="26" customFormat="1" ht="27" customHeight="1" x14ac:dyDescent="0.25">
      <c r="A132" s="23"/>
      <c r="B132" s="244" t="s">
        <v>195</v>
      </c>
      <c r="C132" s="230"/>
      <c r="D132" s="231"/>
      <c r="E132" s="231"/>
      <c r="F132" s="231">
        <f>F131*100/E131</f>
        <v>76.19047619047619</v>
      </c>
      <c r="G132" s="231">
        <f>G131*100/F131</f>
        <v>92.934782608695656</v>
      </c>
      <c r="H132" s="54">
        <f>H131*100/F131</f>
        <v>22.826086956521738</v>
      </c>
      <c r="I132" s="23">
        <f>I131*100/F131</f>
        <v>5.4347826086956523</v>
      </c>
      <c r="J132" s="23">
        <f>J131*100/F131</f>
        <v>37.771739130434781</v>
      </c>
      <c r="K132" s="23">
        <f>K131*100/F131</f>
        <v>19.021739130434781</v>
      </c>
      <c r="L132" s="23">
        <f>L131*100/F131</f>
        <v>4.6195652173913047</v>
      </c>
      <c r="M132" s="23">
        <f>M131*100/F131</f>
        <v>1.9021739130434783</v>
      </c>
      <c r="N132" s="23">
        <f>N131*100/F131</f>
        <v>0.54347826086956519</v>
      </c>
      <c r="O132" s="23">
        <f>O131*100/F131</f>
        <v>0.81521739130434778</v>
      </c>
      <c r="P132" s="23"/>
      <c r="Q132" s="23"/>
      <c r="R132" s="23">
        <f>R131*100/F131</f>
        <v>92.934782608695656</v>
      </c>
      <c r="S132" s="23"/>
    </row>
    <row r="133" spans="1:19" s="26" customFormat="1" ht="27" customHeight="1" x14ac:dyDescent="0.25">
      <c r="A133" s="76"/>
      <c r="B133" s="263"/>
      <c r="C133" s="264"/>
      <c r="D133" s="265"/>
      <c r="E133" s="265"/>
      <c r="F133" s="265"/>
      <c r="G133" s="265"/>
      <c r="H133" s="26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</row>
    <row r="134" spans="1:19" ht="15.75" thickBot="1" x14ac:dyDescent="0.3"/>
    <row r="135" spans="1:19" ht="18.75" x14ac:dyDescent="0.25">
      <c r="A135" s="355" t="s">
        <v>47</v>
      </c>
      <c r="B135" s="356"/>
      <c r="C135" s="356"/>
      <c r="D135" s="357" t="s">
        <v>66</v>
      </c>
      <c r="E135" s="358"/>
      <c r="F135" s="358"/>
      <c r="G135" s="359"/>
      <c r="H135" s="50"/>
      <c r="I135" s="50"/>
      <c r="J135" s="50"/>
      <c r="K135" s="50"/>
      <c r="L135" s="50"/>
      <c r="M135" s="50"/>
      <c r="N135" s="50"/>
      <c r="O135" s="50"/>
      <c r="P135" s="82"/>
      <c r="Q135" s="82"/>
    </row>
    <row r="136" spans="1:19" ht="72.75" thickBot="1" x14ac:dyDescent="0.3">
      <c r="A136" s="1" t="s">
        <v>1</v>
      </c>
      <c r="B136" s="1" t="s">
        <v>2</v>
      </c>
      <c r="C136" s="18" t="s">
        <v>43</v>
      </c>
      <c r="D136" s="112" t="s">
        <v>45</v>
      </c>
      <c r="E136" s="2" t="s">
        <v>67</v>
      </c>
      <c r="F136" s="2" t="s">
        <v>5</v>
      </c>
      <c r="G136" s="17" t="s">
        <v>28</v>
      </c>
      <c r="H136" s="49" t="s">
        <v>57</v>
      </c>
      <c r="I136" s="49" t="s">
        <v>58</v>
      </c>
      <c r="J136" s="124" t="s">
        <v>59</v>
      </c>
      <c r="K136" s="49" t="s">
        <v>60</v>
      </c>
      <c r="L136" s="49" t="s">
        <v>61</v>
      </c>
      <c r="M136" s="49" t="s">
        <v>62</v>
      </c>
      <c r="N136" s="49" t="s">
        <v>143</v>
      </c>
      <c r="O136" s="49" t="s">
        <v>144</v>
      </c>
      <c r="P136" s="81"/>
      <c r="Q136" s="81"/>
      <c r="R136" s="80" t="s">
        <v>63</v>
      </c>
      <c r="S136" s="244" t="s">
        <v>195</v>
      </c>
    </row>
    <row r="137" spans="1:19" x14ac:dyDescent="0.25">
      <c r="A137" s="3">
        <v>1</v>
      </c>
      <c r="B137" s="12" t="s">
        <v>6</v>
      </c>
      <c r="C137" s="16" t="s">
        <v>41</v>
      </c>
      <c r="D137" s="136">
        <v>1</v>
      </c>
      <c r="E137" s="137">
        <v>22</v>
      </c>
      <c r="F137" s="137">
        <v>17</v>
      </c>
      <c r="G137" s="138">
        <v>17</v>
      </c>
      <c r="H137" s="135"/>
      <c r="I137" s="50"/>
      <c r="J137" s="50">
        <v>17</v>
      </c>
      <c r="K137" s="50"/>
      <c r="L137" s="50"/>
      <c r="M137" s="50"/>
      <c r="N137" s="50"/>
      <c r="O137" s="50"/>
      <c r="P137" s="81"/>
      <c r="Q137" s="81"/>
      <c r="R137" s="81">
        <f>SUM(H137:Q137)</f>
        <v>17</v>
      </c>
      <c r="S137" s="23">
        <f>R137*100/F137</f>
        <v>100</v>
      </c>
    </row>
    <row r="138" spans="1:19" x14ac:dyDescent="0.25">
      <c r="A138" s="3">
        <v>2</v>
      </c>
      <c r="B138" s="12" t="s">
        <v>7</v>
      </c>
      <c r="C138" s="16" t="s">
        <v>41</v>
      </c>
      <c r="D138" s="139">
        <v>0</v>
      </c>
      <c r="E138" s="86" t="s">
        <v>68</v>
      </c>
      <c r="F138" s="86"/>
      <c r="G138" s="140" t="s">
        <v>68</v>
      </c>
      <c r="H138" s="223"/>
      <c r="I138" s="86"/>
      <c r="J138" s="86"/>
      <c r="K138" s="86"/>
      <c r="L138" s="86"/>
      <c r="M138" s="86"/>
      <c r="N138" s="86"/>
      <c r="O138" s="86"/>
      <c r="P138" s="224"/>
      <c r="Q138" s="224"/>
      <c r="R138" s="224"/>
      <c r="S138" s="23" t="e">
        <f t="shared" ref="S138:S154" si="15">R138*100/F138</f>
        <v>#DIV/0!</v>
      </c>
    </row>
    <row r="139" spans="1:19" x14ac:dyDescent="0.25">
      <c r="A139" s="3">
        <v>3</v>
      </c>
      <c r="B139" s="12" t="s">
        <v>9</v>
      </c>
      <c r="C139" s="16" t="s">
        <v>42</v>
      </c>
      <c r="D139" s="139">
        <v>2</v>
      </c>
      <c r="E139" s="50">
        <v>53</v>
      </c>
      <c r="F139" s="50">
        <v>46</v>
      </c>
      <c r="G139" s="140">
        <v>44</v>
      </c>
      <c r="H139" s="135">
        <v>42</v>
      </c>
      <c r="I139" s="50">
        <v>2</v>
      </c>
      <c r="J139" s="50"/>
      <c r="K139" s="50"/>
      <c r="L139" s="50"/>
      <c r="M139" s="50"/>
      <c r="N139" s="50"/>
      <c r="O139" s="50"/>
      <c r="P139" s="81"/>
      <c r="Q139" s="81"/>
      <c r="R139" s="81">
        <f>SUM(H139:Q139)</f>
        <v>44</v>
      </c>
      <c r="S139" s="23">
        <f t="shared" si="15"/>
        <v>95.652173913043484</v>
      </c>
    </row>
    <row r="140" spans="1:19" x14ac:dyDescent="0.25">
      <c r="A140" s="3">
        <v>4</v>
      </c>
      <c r="B140" s="12" t="s">
        <v>10</v>
      </c>
      <c r="C140" s="16" t="s">
        <v>42</v>
      </c>
      <c r="D140" s="139">
        <v>0</v>
      </c>
      <c r="E140" s="86" t="s">
        <v>68</v>
      </c>
      <c r="F140" s="86"/>
      <c r="G140" s="140" t="s">
        <v>68</v>
      </c>
      <c r="H140" s="223"/>
      <c r="I140" s="86"/>
      <c r="J140" s="86"/>
      <c r="K140" s="86"/>
      <c r="L140" s="86"/>
      <c r="M140" s="86"/>
      <c r="N140" s="86"/>
      <c r="O140" s="86"/>
      <c r="P140" s="224"/>
      <c r="Q140" s="224"/>
      <c r="R140" s="224"/>
      <c r="S140" s="23" t="e">
        <f t="shared" si="15"/>
        <v>#DIV/0!</v>
      </c>
    </row>
    <row r="141" spans="1:19" x14ac:dyDescent="0.25">
      <c r="A141" s="3">
        <v>5</v>
      </c>
      <c r="B141" s="12" t="s">
        <v>11</v>
      </c>
      <c r="C141" s="16" t="s">
        <v>41</v>
      </c>
      <c r="D141" s="139">
        <v>1</v>
      </c>
      <c r="E141" s="50">
        <v>21</v>
      </c>
      <c r="F141" s="50">
        <v>12</v>
      </c>
      <c r="G141" s="141">
        <v>12</v>
      </c>
      <c r="H141" s="135"/>
      <c r="I141" s="50"/>
      <c r="J141" s="50">
        <v>8</v>
      </c>
      <c r="K141" s="50">
        <v>4</v>
      </c>
      <c r="L141" s="50"/>
      <c r="M141" s="50"/>
      <c r="N141" s="50"/>
      <c r="O141" s="50"/>
      <c r="P141" s="81"/>
      <c r="Q141" s="81"/>
      <c r="R141" s="81">
        <f>SUM(H141:Q141)</f>
        <v>12</v>
      </c>
      <c r="S141" s="23">
        <f t="shared" si="15"/>
        <v>100</v>
      </c>
    </row>
    <row r="142" spans="1:19" x14ac:dyDescent="0.25">
      <c r="A142" s="3">
        <v>6</v>
      </c>
      <c r="B142" s="12" t="s">
        <v>12</v>
      </c>
      <c r="C142" s="16" t="s">
        <v>41</v>
      </c>
      <c r="D142" s="139">
        <v>0</v>
      </c>
      <c r="E142" s="86" t="s">
        <v>68</v>
      </c>
      <c r="F142" s="86"/>
      <c r="G142" s="140" t="s">
        <v>68</v>
      </c>
      <c r="H142" s="223"/>
      <c r="I142" s="86"/>
      <c r="J142" s="86"/>
      <c r="K142" s="86"/>
      <c r="L142" s="86"/>
      <c r="M142" s="86"/>
      <c r="N142" s="86"/>
      <c r="O142" s="86"/>
      <c r="P142" s="224"/>
      <c r="Q142" s="224"/>
      <c r="R142" s="224"/>
      <c r="S142" s="23" t="e">
        <f t="shared" si="15"/>
        <v>#DIV/0!</v>
      </c>
    </row>
    <row r="143" spans="1:19" x14ac:dyDescent="0.25">
      <c r="A143" s="3">
        <v>7</v>
      </c>
      <c r="B143" s="12" t="s">
        <v>13</v>
      </c>
      <c r="C143" s="16" t="s">
        <v>42</v>
      </c>
      <c r="D143" s="139">
        <v>2</v>
      </c>
      <c r="E143" s="50">
        <v>33</v>
      </c>
      <c r="F143" s="50">
        <v>30</v>
      </c>
      <c r="G143" s="140">
        <v>22</v>
      </c>
      <c r="H143" s="135">
        <v>14</v>
      </c>
      <c r="I143" s="50">
        <v>7</v>
      </c>
      <c r="J143" s="50"/>
      <c r="K143" s="50"/>
      <c r="L143" s="50">
        <v>1</v>
      </c>
      <c r="M143" s="50"/>
      <c r="N143" s="50"/>
      <c r="O143" s="50"/>
      <c r="P143" s="81"/>
      <c r="Q143" s="81"/>
      <c r="R143" s="81">
        <f>SUM(H143:Q143)</f>
        <v>22</v>
      </c>
      <c r="S143" s="23">
        <f t="shared" si="15"/>
        <v>73.333333333333329</v>
      </c>
    </row>
    <row r="144" spans="1:19" x14ac:dyDescent="0.25">
      <c r="A144" s="3">
        <v>8</v>
      </c>
      <c r="B144" s="12" t="s">
        <v>14</v>
      </c>
      <c r="C144" s="16" t="s">
        <v>41</v>
      </c>
      <c r="D144" s="139">
        <v>0</v>
      </c>
      <c r="E144" s="86" t="s">
        <v>68</v>
      </c>
      <c r="F144" s="86"/>
      <c r="G144" s="140" t="s">
        <v>68</v>
      </c>
      <c r="H144" s="223"/>
      <c r="I144" s="86"/>
      <c r="J144" s="86"/>
      <c r="K144" s="86"/>
      <c r="L144" s="86"/>
      <c r="M144" s="86"/>
      <c r="N144" s="86"/>
      <c r="O144" s="86"/>
      <c r="P144" s="224"/>
      <c r="Q144" s="224"/>
      <c r="R144" s="224"/>
      <c r="S144" s="23" t="e">
        <f t="shared" si="15"/>
        <v>#DIV/0!</v>
      </c>
    </row>
    <row r="145" spans="1:19" x14ac:dyDescent="0.25">
      <c r="A145" s="3">
        <v>8</v>
      </c>
      <c r="B145" s="13" t="s">
        <v>17</v>
      </c>
      <c r="C145" s="16" t="s">
        <v>42</v>
      </c>
      <c r="D145" s="139">
        <v>1</v>
      </c>
      <c r="E145" s="50">
        <v>21</v>
      </c>
      <c r="F145" s="50">
        <v>15</v>
      </c>
      <c r="G145" s="140">
        <v>13</v>
      </c>
      <c r="H145" s="135">
        <v>10</v>
      </c>
      <c r="I145" s="50">
        <v>3</v>
      </c>
      <c r="J145" s="50"/>
      <c r="K145" s="50"/>
      <c r="L145" s="50"/>
      <c r="M145" s="50"/>
      <c r="N145" s="50"/>
      <c r="O145" s="50"/>
      <c r="P145" s="81"/>
      <c r="Q145" s="81"/>
      <c r="R145" s="81">
        <f>SUM(H145:Q145)</f>
        <v>13</v>
      </c>
      <c r="S145" s="23">
        <f t="shared" si="15"/>
        <v>86.666666666666671</v>
      </c>
    </row>
    <row r="146" spans="1:19" x14ac:dyDescent="0.25">
      <c r="A146" s="3">
        <v>9</v>
      </c>
      <c r="B146" s="13" t="s">
        <v>18</v>
      </c>
      <c r="C146" s="16" t="s">
        <v>42</v>
      </c>
      <c r="D146" s="139">
        <v>1</v>
      </c>
      <c r="E146" s="50">
        <v>22</v>
      </c>
      <c r="F146" s="50">
        <v>9</v>
      </c>
      <c r="G146" s="140">
        <v>9</v>
      </c>
      <c r="H146" s="135">
        <v>9</v>
      </c>
      <c r="I146" s="50"/>
      <c r="J146" s="50"/>
      <c r="K146" s="50"/>
      <c r="L146" s="50"/>
      <c r="M146" s="50"/>
      <c r="N146" s="50"/>
      <c r="O146" s="50"/>
      <c r="P146" s="81"/>
      <c r="Q146" s="81"/>
      <c r="R146" s="81">
        <f>SUM(H146:Q146)</f>
        <v>9</v>
      </c>
      <c r="S146" s="23">
        <f t="shared" si="15"/>
        <v>100</v>
      </c>
    </row>
    <row r="147" spans="1:19" x14ac:dyDescent="0.25">
      <c r="A147" s="3">
        <v>10</v>
      </c>
      <c r="B147" s="13" t="s">
        <v>19</v>
      </c>
      <c r="C147" s="16" t="s">
        <v>41</v>
      </c>
      <c r="D147" s="139">
        <v>2</v>
      </c>
      <c r="E147" s="50">
        <v>33</v>
      </c>
      <c r="F147" s="50">
        <v>28</v>
      </c>
      <c r="G147" s="141">
        <v>28</v>
      </c>
      <c r="H147" s="135"/>
      <c r="I147" s="50"/>
      <c r="J147" s="50">
        <v>17</v>
      </c>
      <c r="K147" s="50">
        <v>11</v>
      </c>
      <c r="L147" s="50"/>
      <c r="M147" s="50"/>
      <c r="N147" s="50"/>
      <c r="O147" s="50"/>
      <c r="P147" s="81"/>
      <c r="Q147" s="81"/>
      <c r="R147" s="81">
        <f>SUM(H147:Q147)</f>
        <v>28</v>
      </c>
      <c r="S147" s="23">
        <f t="shared" si="15"/>
        <v>100</v>
      </c>
    </row>
    <row r="148" spans="1:19" x14ac:dyDescent="0.25">
      <c r="A148" s="3">
        <v>11</v>
      </c>
      <c r="B148" s="13" t="s">
        <v>20</v>
      </c>
      <c r="C148" s="16" t="s">
        <v>41</v>
      </c>
      <c r="D148" s="139">
        <v>1</v>
      </c>
      <c r="E148" s="50">
        <v>22</v>
      </c>
      <c r="F148" s="50">
        <v>16</v>
      </c>
      <c r="G148" s="141">
        <v>16</v>
      </c>
      <c r="H148" s="135"/>
      <c r="I148" s="50"/>
      <c r="J148" s="50">
        <v>15</v>
      </c>
      <c r="K148" s="50">
        <v>1</v>
      </c>
      <c r="L148" s="50"/>
      <c r="M148" s="50"/>
      <c r="N148" s="50"/>
      <c r="O148" s="50"/>
      <c r="P148" s="81"/>
      <c r="Q148" s="81"/>
      <c r="R148" s="81">
        <f>SUM(H148:Q148)</f>
        <v>16</v>
      </c>
      <c r="S148" s="23">
        <f t="shared" si="15"/>
        <v>100</v>
      </c>
    </row>
    <row r="149" spans="1:19" x14ac:dyDescent="0.25">
      <c r="A149" s="3">
        <v>12</v>
      </c>
      <c r="B149" s="13" t="s">
        <v>21</v>
      </c>
      <c r="C149" s="16" t="s">
        <v>41</v>
      </c>
      <c r="D149" s="139">
        <v>0</v>
      </c>
      <c r="E149" s="86" t="s">
        <v>68</v>
      </c>
      <c r="F149" s="86"/>
      <c r="G149" s="140" t="s">
        <v>68</v>
      </c>
      <c r="H149" s="223"/>
      <c r="I149" s="86"/>
      <c r="J149" s="86"/>
      <c r="K149" s="86"/>
      <c r="L149" s="86"/>
      <c r="M149" s="86"/>
      <c r="N149" s="86"/>
      <c r="O149" s="86"/>
      <c r="P149" s="224"/>
      <c r="Q149" s="224"/>
      <c r="R149" s="224"/>
      <c r="S149" s="23" t="e">
        <f t="shared" si="15"/>
        <v>#DIV/0!</v>
      </c>
    </row>
    <row r="150" spans="1:19" x14ac:dyDescent="0.25">
      <c r="A150" s="3">
        <v>13</v>
      </c>
      <c r="B150" s="13" t="s">
        <v>22</v>
      </c>
      <c r="C150" s="16" t="s">
        <v>41</v>
      </c>
      <c r="D150" s="139">
        <v>0</v>
      </c>
      <c r="E150" s="86" t="s">
        <v>68</v>
      </c>
      <c r="F150" s="86"/>
      <c r="G150" s="140" t="s">
        <v>68</v>
      </c>
      <c r="H150" s="223"/>
      <c r="I150" s="86"/>
      <c r="J150" s="86"/>
      <c r="K150" s="86"/>
      <c r="L150" s="86"/>
      <c r="M150" s="86"/>
      <c r="N150" s="86"/>
      <c r="O150" s="86"/>
      <c r="P150" s="224"/>
      <c r="Q150" s="224"/>
      <c r="R150" s="224"/>
      <c r="S150" s="23" t="e">
        <f t="shared" si="15"/>
        <v>#DIV/0!</v>
      </c>
    </row>
    <row r="151" spans="1:19" x14ac:dyDescent="0.25">
      <c r="A151" s="3">
        <v>14</v>
      </c>
      <c r="B151" s="13" t="s">
        <v>23</v>
      </c>
      <c r="C151" s="16" t="s">
        <v>42</v>
      </c>
      <c r="D151" s="139">
        <v>1</v>
      </c>
      <c r="E151" s="50">
        <v>21</v>
      </c>
      <c r="F151" s="50">
        <v>16</v>
      </c>
      <c r="G151" s="140">
        <v>14</v>
      </c>
      <c r="H151" s="135">
        <v>3</v>
      </c>
      <c r="I151" s="50">
        <v>7</v>
      </c>
      <c r="J151" s="50">
        <v>4</v>
      </c>
      <c r="K151" s="50"/>
      <c r="L151" s="50"/>
      <c r="M151" s="50"/>
      <c r="N151" s="50"/>
      <c r="O151" s="50"/>
      <c r="P151" s="81"/>
      <c r="Q151" s="81"/>
      <c r="R151" s="81">
        <f>SUM(H151:Q151)</f>
        <v>14</v>
      </c>
      <c r="S151" s="23">
        <f t="shared" si="15"/>
        <v>87.5</v>
      </c>
    </row>
    <row r="152" spans="1:19" x14ac:dyDescent="0.25">
      <c r="A152" s="3">
        <v>15</v>
      </c>
      <c r="B152" s="13" t="s">
        <v>24</v>
      </c>
      <c r="C152" s="16" t="s">
        <v>41</v>
      </c>
      <c r="D152" s="139">
        <v>0</v>
      </c>
      <c r="E152" s="86" t="s">
        <v>68</v>
      </c>
      <c r="F152" s="86"/>
      <c r="G152" s="140" t="s">
        <v>68</v>
      </c>
      <c r="H152" s="223"/>
      <c r="I152" s="86"/>
      <c r="J152" s="86"/>
      <c r="K152" s="86"/>
      <c r="L152" s="86"/>
      <c r="M152" s="86"/>
      <c r="N152" s="86"/>
      <c r="O152" s="86"/>
      <c r="P152" s="224"/>
      <c r="Q152" s="224"/>
      <c r="R152" s="224"/>
      <c r="S152" s="23" t="e">
        <f t="shared" si="15"/>
        <v>#DIV/0!</v>
      </c>
    </row>
    <row r="153" spans="1:19" x14ac:dyDescent="0.25">
      <c r="A153" s="5">
        <v>16</v>
      </c>
      <c r="B153" s="14" t="s">
        <v>25</v>
      </c>
      <c r="C153" s="16" t="s">
        <v>41</v>
      </c>
      <c r="D153" s="139">
        <v>1</v>
      </c>
      <c r="E153" s="50">
        <v>23</v>
      </c>
      <c r="F153" s="50">
        <v>16</v>
      </c>
      <c r="G153" s="141">
        <v>12</v>
      </c>
      <c r="H153" s="135"/>
      <c r="I153" s="50"/>
      <c r="J153" s="50">
        <v>12</v>
      </c>
      <c r="K153" s="50"/>
      <c r="L153" s="50"/>
      <c r="M153" s="50"/>
      <c r="N153" s="50"/>
      <c r="O153" s="50"/>
      <c r="P153" s="81"/>
      <c r="Q153" s="81"/>
      <c r="R153" s="81">
        <f>SUM(H153:Q153)</f>
        <v>12</v>
      </c>
      <c r="S153" s="23">
        <f t="shared" si="15"/>
        <v>75</v>
      </c>
    </row>
    <row r="154" spans="1:19" ht="22.5" customHeight="1" x14ac:dyDescent="0.25">
      <c r="A154" s="207"/>
      <c r="B154" s="208" t="s">
        <v>27</v>
      </c>
      <c r="C154" s="209"/>
      <c r="D154" s="233">
        <f t="shared" ref="D154:L154" si="16">SUM(D137:D153)</f>
        <v>13</v>
      </c>
      <c r="E154" s="220">
        <f t="shared" si="16"/>
        <v>271</v>
      </c>
      <c r="F154" s="220">
        <f t="shared" si="16"/>
        <v>205</v>
      </c>
      <c r="G154" s="234">
        <f t="shared" si="16"/>
        <v>187</v>
      </c>
      <c r="H154" s="235">
        <f t="shared" si="16"/>
        <v>78</v>
      </c>
      <c r="I154" s="220">
        <f t="shared" si="16"/>
        <v>19</v>
      </c>
      <c r="J154" s="220">
        <f t="shared" si="16"/>
        <v>73</v>
      </c>
      <c r="K154" s="220">
        <f t="shared" si="16"/>
        <v>16</v>
      </c>
      <c r="L154" s="220">
        <f t="shared" si="16"/>
        <v>1</v>
      </c>
      <c r="M154" s="220"/>
      <c r="N154" s="220"/>
      <c r="O154" s="220"/>
      <c r="P154" s="236"/>
      <c r="Q154" s="236"/>
      <c r="R154" s="236">
        <f>SUM(R137:R153)</f>
        <v>187</v>
      </c>
      <c r="S154" s="207">
        <f t="shared" si="15"/>
        <v>91.219512195121951</v>
      </c>
    </row>
    <row r="155" spans="1:19" ht="24" customHeight="1" x14ac:dyDescent="0.25">
      <c r="A155" s="50"/>
      <c r="B155" s="49" t="s">
        <v>195</v>
      </c>
      <c r="C155" s="50"/>
      <c r="D155" s="50"/>
      <c r="E155" s="50"/>
      <c r="F155" s="50">
        <f>F154*100/E154</f>
        <v>75.645756457564573</v>
      </c>
      <c r="G155" s="50">
        <f>G154*100/F154</f>
        <v>91.219512195121951</v>
      </c>
      <c r="H155" s="50">
        <f>H154*100/F154</f>
        <v>38.048780487804876</v>
      </c>
      <c r="I155" s="50">
        <f>I154*100/F154</f>
        <v>9.2682926829268286</v>
      </c>
      <c r="J155" s="50">
        <f>J154*100/F154</f>
        <v>35.609756097560975</v>
      </c>
      <c r="K155" s="50">
        <f>K154*100/F154</f>
        <v>7.8048780487804876</v>
      </c>
      <c r="L155" s="50">
        <f>L154*100/F154</f>
        <v>0.48780487804878048</v>
      </c>
      <c r="M155" s="50"/>
      <c r="N155" s="50"/>
      <c r="O155" s="50"/>
      <c r="P155" s="50"/>
      <c r="Q155" s="50"/>
      <c r="R155" s="50">
        <f>R154*100/F154</f>
        <v>91.219512195121951</v>
      </c>
      <c r="S155" s="23"/>
    </row>
    <row r="166" ht="29.25" customHeight="1" x14ac:dyDescent="0.25"/>
    <row r="167" ht="29.25" customHeight="1" x14ac:dyDescent="0.25"/>
  </sheetData>
  <mergeCells count="12">
    <mergeCell ref="A135:C135"/>
    <mergeCell ref="D135:G135"/>
    <mergeCell ref="A3:C3"/>
    <mergeCell ref="D3:G3"/>
    <mergeCell ref="A55:C55"/>
    <mergeCell ref="A82:C82"/>
    <mergeCell ref="A109:C109"/>
    <mergeCell ref="A29:C29"/>
    <mergeCell ref="D29:G29"/>
    <mergeCell ref="D55:G55"/>
    <mergeCell ref="D82:G82"/>
    <mergeCell ref="D109:G109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20"/>
  <sheetViews>
    <sheetView topLeftCell="A10" workbookViewId="0">
      <selection activeCell="AH22" sqref="AH22"/>
    </sheetView>
  </sheetViews>
  <sheetFormatPr defaultRowHeight="15" x14ac:dyDescent="0.25"/>
  <cols>
    <col min="1" max="1" width="4" customWidth="1"/>
    <col min="2" max="2" width="5.5703125" customWidth="1"/>
    <col min="3" max="4" width="5.140625" customWidth="1"/>
    <col min="5" max="5" width="4.85546875" customWidth="1"/>
    <col min="6" max="6" width="5" customWidth="1"/>
    <col min="7" max="7" width="7.5703125" customWidth="1"/>
    <col min="8" max="8" width="4.28515625" customWidth="1"/>
    <col min="9" max="9" width="4.85546875" customWidth="1"/>
    <col min="10" max="10" width="5.42578125" customWidth="1"/>
    <col min="11" max="11" width="5.28515625" customWidth="1"/>
    <col min="12" max="12" width="5" customWidth="1"/>
    <col min="13" max="14" width="5.42578125" customWidth="1"/>
    <col min="15" max="15" width="5.85546875" customWidth="1"/>
    <col min="16" max="16" width="5.42578125" customWidth="1"/>
    <col min="17" max="17" width="5" customWidth="1"/>
    <col min="18" max="18" width="6.42578125" customWidth="1"/>
    <col min="19" max="19" width="5.28515625" customWidth="1"/>
    <col min="20" max="20" width="5.140625" customWidth="1"/>
    <col min="21" max="21" width="5.7109375" customWidth="1"/>
    <col min="22" max="22" width="5.5703125" customWidth="1"/>
    <col min="23" max="23" width="5" customWidth="1"/>
    <col min="24" max="24" width="5.42578125" customWidth="1"/>
    <col min="25" max="25" width="5" customWidth="1"/>
    <col min="26" max="26" width="5.42578125" customWidth="1"/>
    <col min="27" max="27" width="5" customWidth="1"/>
    <col min="28" max="28" width="5.28515625" customWidth="1"/>
    <col min="29" max="29" width="4.5703125" customWidth="1"/>
    <col min="30" max="30" width="4.85546875" customWidth="1"/>
    <col min="31" max="31" width="5.85546875" customWidth="1"/>
    <col min="32" max="32" width="5.7109375" customWidth="1"/>
  </cols>
  <sheetData>
    <row r="1" spans="1:32" ht="21" x14ac:dyDescent="0.25">
      <c r="A1" s="363" t="s">
        <v>199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  <c r="AE1" s="364"/>
    </row>
    <row r="2" spans="1:32" ht="78" customHeight="1" thickBot="1" x14ac:dyDescent="0.3">
      <c r="A2" s="2" t="s">
        <v>94</v>
      </c>
      <c r="B2" s="2" t="s">
        <v>95</v>
      </c>
      <c r="C2" s="2" t="s">
        <v>96</v>
      </c>
      <c r="D2" s="2" t="s">
        <v>45</v>
      </c>
      <c r="E2" s="2" t="s">
        <v>97</v>
      </c>
      <c r="F2" s="162" t="s">
        <v>98</v>
      </c>
      <c r="G2" s="162" t="s">
        <v>99</v>
      </c>
      <c r="H2" s="162" t="s">
        <v>100</v>
      </c>
      <c r="I2" s="162" t="s">
        <v>101</v>
      </c>
      <c r="J2" s="162" t="s">
        <v>102</v>
      </c>
      <c r="K2" s="163" t="s">
        <v>103</v>
      </c>
      <c r="L2" s="164" t="s">
        <v>104</v>
      </c>
      <c r="M2" s="163" t="s">
        <v>105</v>
      </c>
      <c r="N2" s="164" t="s">
        <v>106</v>
      </c>
      <c r="O2" s="163" t="s">
        <v>107</v>
      </c>
      <c r="P2" s="163" t="s">
        <v>108</v>
      </c>
      <c r="Q2" s="163" t="s">
        <v>109</v>
      </c>
      <c r="R2" s="163" t="s">
        <v>110</v>
      </c>
      <c r="S2" s="165" t="s">
        <v>111</v>
      </c>
      <c r="T2" s="2" t="s">
        <v>112</v>
      </c>
      <c r="U2" s="2" t="s">
        <v>113</v>
      </c>
      <c r="V2" s="2" t="s">
        <v>114</v>
      </c>
      <c r="W2" s="2" t="s">
        <v>115</v>
      </c>
      <c r="X2" s="2" t="s">
        <v>116</v>
      </c>
      <c r="Y2" s="2" t="s">
        <v>117</v>
      </c>
      <c r="Z2" s="2" t="s">
        <v>118</v>
      </c>
      <c r="AA2" s="2" t="s">
        <v>119</v>
      </c>
      <c r="AB2" s="2" t="s">
        <v>200</v>
      </c>
      <c r="AC2" s="2" t="s">
        <v>265</v>
      </c>
      <c r="AD2" s="2" t="s">
        <v>264</v>
      </c>
      <c r="AE2" s="166" t="s">
        <v>194</v>
      </c>
      <c r="AF2" s="268" t="s">
        <v>193</v>
      </c>
    </row>
    <row r="3" spans="1:32" ht="24.75" customHeight="1" x14ac:dyDescent="0.25">
      <c r="A3" s="2"/>
      <c r="B3" s="2"/>
      <c r="C3" s="2"/>
      <c r="D3" s="2"/>
      <c r="E3" s="2"/>
      <c r="F3" s="222"/>
      <c r="G3" s="222"/>
      <c r="H3" s="111"/>
      <c r="I3" s="273"/>
      <c r="J3" s="274" t="s">
        <v>192</v>
      </c>
      <c r="K3" s="275">
        <f>K5*100/K4</f>
        <v>48.780487804878049</v>
      </c>
      <c r="L3" s="275">
        <f t="shared" ref="L3:AE3" si="0">L5*100/L4</f>
        <v>64.772727272727266</v>
      </c>
      <c r="M3" s="275">
        <f t="shared" si="0"/>
        <v>33.720930232558139</v>
      </c>
      <c r="N3" s="275">
        <f t="shared" si="0"/>
        <v>58.536585365853661</v>
      </c>
      <c r="O3" s="275">
        <f t="shared" si="0"/>
        <v>42.982456140350877</v>
      </c>
      <c r="P3" s="275">
        <f t="shared" si="0"/>
        <v>62.337662337662337</v>
      </c>
      <c r="Q3" s="275">
        <f t="shared" si="0"/>
        <v>38.666666666666664</v>
      </c>
      <c r="R3" s="275">
        <f t="shared" si="0"/>
        <v>61.807580174927111</v>
      </c>
      <c r="S3" s="275">
        <f t="shared" si="0"/>
        <v>33.707865168539328</v>
      </c>
      <c r="T3" s="275">
        <f t="shared" si="0"/>
        <v>47.631578947368418</v>
      </c>
      <c r="U3" s="275">
        <f t="shared" si="0"/>
        <v>32.727272727272727</v>
      </c>
      <c r="V3" s="275">
        <f t="shared" si="0"/>
        <v>60.514018691588788</v>
      </c>
      <c r="W3" s="275">
        <f t="shared" si="0"/>
        <v>47.441860465116278</v>
      </c>
      <c r="X3" s="275">
        <f t="shared" si="0"/>
        <v>60.073260073260073</v>
      </c>
      <c r="Y3" s="275">
        <f t="shared" si="0"/>
        <v>54.666666666666664</v>
      </c>
      <c r="Z3" s="275">
        <f t="shared" si="0"/>
        <v>61.568627450980394</v>
      </c>
      <c r="AA3" s="275">
        <f t="shared" si="0"/>
        <v>49.6</v>
      </c>
      <c r="AB3" s="275"/>
      <c r="AC3" s="275"/>
      <c r="AD3" s="275"/>
      <c r="AE3" s="275">
        <f t="shared" si="0"/>
        <v>60.279765777488613</v>
      </c>
      <c r="AF3" s="221"/>
    </row>
    <row r="4" spans="1:32" ht="25.5" customHeight="1" x14ac:dyDescent="0.25">
      <c r="A4" s="31"/>
      <c r="B4" s="31"/>
      <c r="C4" s="31"/>
      <c r="D4" s="31"/>
      <c r="E4" s="31"/>
      <c r="F4" s="79"/>
      <c r="G4" s="79"/>
      <c r="H4" s="34"/>
      <c r="I4" s="149" t="s">
        <v>120</v>
      </c>
      <c r="J4" s="79"/>
      <c r="K4" s="167">
        <v>82</v>
      </c>
      <c r="L4" s="167">
        <v>176</v>
      </c>
      <c r="M4" s="167">
        <v>86</v>
      </c>
      <c r="N4" s="167">
        <v>287</v>
      </c>
      <c r="O4" s="167">
        <v>114</v>
      </c>
      <c r="P4" s="167">
        <v>231</v>
      </c>
      <c r="Q4" s="167">
        <v>75</v>
      </c>
      <c r="R4" s="167">
        <v>343</v>
      </c>
      <c r="S4" s="167">
        <v>89</v>
      </c>
      <c r="T4" s="168">
        <v>380</v>
      </c>
      <c r="U4" s="168">
        <v>220</v>
      </c>
      <c r="V4" s="168">
        <v>428</v>
      </c>
      <c r="W4" s="168">
        <v>215</v>
      </c>
      <c r="X4" s="168">
        <v>273</v>
      </c>
      <c r="Y4" s="168">
        <v>75</v>
      </c>
      <c r="Z4" s="168">
        <v>255</v>
      </c>
      <c r="AA4" s="168">
        <v>125</v>
      </c>
      <c r="AB4" s="168"/>
      <c r="AC4" s="168"/>
      <c r="AD4" s="168"/>
      <c r="AE4" s="1">
        <f>SUM(K4:Y4)</f>
        <v>3074</v>
      </c>
      <c r="AF4" s="140"/>
    </row>
    <row r="5" spans="1:32" ht="20.100000000000001" customHeight="1" thickBot="1" x14ac:dyDescent="0.3">
      <c r="A5" s="31"/>
      <c r="B5" s="31"/>
      <c r="C5" s="31"/>
      <c r="D5" s="31"/>
      <c r="E5" s="31"/>
      <c r="F5" s="79"/>
      <c r="G5" s="79"/>
      <c r="H5" s="34"/>
      <c r="I5" s="276"/>
      <c r="J5" s="277" t="s">
        <v>121</v>
      </c>
      <c r="K5" s="278">
        <v>40</v>
      </c>
      <c r="L5" s="278">
        <v>114</v>
      </c>
      <c r="M5" s="278">
        <v>29</v>
      </c>
      <c r="N5" s="278">
        <v>168</v>
      </c>
      <c r="O5" s="278">
        <v>49</v>
      </c>
      <c r="P5" s="278">
        <v>144</v>
      </c>
      <c r="Q5" s="278">
        <v>29</v>
      </c>
      <c r="R5" s="278">
        <v>212</v>
      </c>
      <c r="S5" s="278">
        <v>30</v>
      </c>
      <c r="T5" s="279">
        <v>181</v>
      </c>
      <c r="U5" s="279">
        <v>72</v>
      </c>
      <c r="V5" s="279">
        <v>259</v>
      </c>
      <c r="W5" s="279">
        <v>102</v>
      </c>
      <c r="X5" s="279">
        <v>164</v>
      </c>
      <c r="Y5" s="279">
        <v>41</v>
      </c>
      <c r="Z5" s="279">
        <v>157</v>
      </c>
      <c r="AA5" s="279">
        <v>62</v>
      </c>
      <c r="AB5" s="279"/>
      <c r="AC5" s="279"/>
      <c r="AD5" s="279"/>
      <c r="AE5" s="277">
        <f>SUM(K5:AA5)</f>
        <v>1853</v>
      </c>
      <c r="AF5" s="144"/>
    </row>
    <row r="6" spans="1:32" ht="20.100000000000001" customHeight="1" x14ac:dyDescent="0.25">
      <c r="A6" s="31"/>
      <c r="B6" s="31">
        <v>2004</v>
      </c>
      <c r="C6" s="31"/>
      <c r="D6" s="31"/>
      <c r="E6" s="31"/>
      <c r="F6" s="79"/>
      <c r="G6" s="79"/>
      <c r="H6" s="79"/>
      <c r="I6" s="160"/>
      <c r="J6" s="269">
        <v>2</v>
      </c>
      <c r="K6" s="270">
        <v>2</v>
      </c>
      <c r="L6" s="270"/>
      <c r="M6" s="270"/>
      <c r="N6" s="270"/>
      <c r="O6" s="270"/>
      <c r="P6" s="270"/>
      <c r="Q6" s="270"/>
      <c r="R6" s="270"/>
      <c r="S6" s="270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69">
        <f>SUM(K6:W6)</f>
        <v>2</v>
      </c>
      <c r="AF6" s="272"/>
    </row>
    <row r="7" spans="1:32" ht="20.100000000000001" customHeight="1" x14ac:dyDescent="0.25">
      <c r="A7" s="169">
        <v>1</v>
      </c>
      <c r="B7" s="169">
        <v>2005</v>
      </c>
      <c r="C7" s="169"/>
      <c r="D7" s="169"/>
      <c r="E7" s="169">
        <v>320</v>
      </c>
      <c r="F7" s="169">
        <v>500</v>
      </c>
      <c r="G7" s="169">
        <v>170000</v>
      </c>
      <c r="H7" s="169"/>
      <c r="I7" s="169"/>
      <c r="J7" s="169">
        <v>36</v>
      </c>
      <c r="K7" s="170">
        <v>24</v>
      </c>
      <c r="L7" s="170">
        <v>9</v>
      </c>
      <c r="M7" s="170"/>
      <c r="N7" s="170">
        <v>1</v>
      </c>
      <c r="O7" s="170">
        <v>2</v>
      </c>
      <c r="P7" s="170"/>
      <c r="Q7" s="170"/>
      <c r="R7" s="170"/>
      <c r="S7" s="170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171">
        <f>SUM(K7:W7)</f>
        <v>36</v>
      </c>
      <c r="AF7" s="50"/>
    </row>
    <row r="8" spans="1:32" ht="20.100000000000001" customHeight="1" x14ac:dyDescent="0.25">
      <c r="A8" s="169">
        <v>2</v>
      </c>
      <c r="B8" s="169">
        <v>2006</v>
      </c>
      <c r="C8" s="169"/>
      <c r="D8" s="169"/>
      <c r="E8" s="169">
        <v>174</v>
      </c>
      <c r="F8" s="169">
        <v>500</v>
      </c>
      <c r="G8" s="169">
        <v>87000</v>
      </c>
      <c r="H8" s="169"/>
      <c r="I8" s="169"/>
      <c r="J8" s="169">
        <v>68</v>
      </c>
      <c r="K8" s="170">
        <v>14</v>
      </c>
      <c r="L8" s="170">
        <v>52</v>
      </c>
      <c r="M8" s="170"/>
      <c r="N8" s="170"/>
      <c r="O8" s="170">
        <v>2</v>
      </c>
      <c r="P8" s="170"/>
      <c r="Q8" s="170"/>
      <c r="R8" s="170"/>
      <c r="S8" s="170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171">
        <f>SUM(K8:W8)</f>
        <v>68</v>
      </c>
      <c r="AF8" s="50"/>
    </row>
    <row r="9" spans="1:32" ht="20.100000000000001" customHeight="1" x14ac:dyDescent="0.25">
      <c r="A9" s="10">
        <v>3</v>
      </c>
      <c r="B9" s="10">
        <v>2007</v>
      </c>
      <c r="C9" s="10"/>
      <c r="D9" s="10">
        <v>20</v>
      </c>
      <c r="E9" s="10">
        <v>293</v>
      </c>
      <c r="F9" s="10">
        <v>500</v>
      </c>
      <c r="G9" s="10">
        <v>146500</v>
      </c>
      <c r="H9" s="10">
        <v>59</v>
      </c>
      <c r="I9" s="10">
        <v>234</v>
      </c>
      <c r="J9" s="172">
        <v>209</v>
      </c>
      <c r="K9" s="173"/>
      <c r="L9" s="174">
        <v>53</v>
      </c>
      <c r="M9" s="174">
        <v>21</v>
      </c>
      <c r="N9" s="174">
        <v>81</v>
      </c>
      <c r="O9" s="174">
        <v>21</v>
      </c>
      <c r="P9" s="174">
        <v>24</v>
      </c>
      <c r="Q9" s="174">
        <v>1</v>
      </c>
      <c r="R9" s="174">
        <v>7</v>
      </c>
      <c r="S9" s="174">
        <v>1</v>
      </c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175">
        <f>SUM(L9:U9)</f>
        <v>209</v>
      </c>
      <c r="AF9" s="50">
        <f t="shared" ref="AF9:AF20" si="1">AE9*100/I9</f>
        <v>89.316239316239319</v>
      </c>
    </row>
    <row r="10" spans="1:32" ht="20.100000000000001" customHeight="1" x14ac:dyDescent="0.25">
      <c r="A10" s="10">
        <v>4</v>
      </c>
      <c r="B10" s="10">
        <v>2008</v>
      </c>
      <c r="C10" s="10"/>
      <c r="D10" s="10">
        <v>13</v>
      </c>
      <c r="E10" s="10">
        <v>241</v>
      </c>
      <c r="F10" s="10">
        <v>500</v>
      </c>
      <c r="G10" s="10">
        <v>120500</v>
      </c>
      <c r="H10" s="10">
        <v>38</v>
      </c>
      <c r="I10" s="10">
        <v>203</v>
      </c>
      <c r="J10" s="172">
        <v>182</v>
      </c>
      <c r="K10" s="173"/>
      <c r="L10" s="173"/>
      <c r="M10" s="173">
        <v>8</v>
      </c>
      <c r="N10" s="173">
        <v>86</v>
      </c>
      <c r="O10" s="173">
        <v>24</v>
      </c>
      <c r="P10" s="173">
        <v>39</v>
      </c>
      <c r="Q10" s="173">
        <v>9</v>
      </c>
      <c r="R10" s="173">
        <v>11</v>
      </c>
      <c r="S10" s="173">
        <v>1</v>
      </c>
      <c r="T10" s="8">
        <v>3</v>
      </c>
      <c r="U10" s="8">
        <v>1</v>
      </c>
      <c r="V10" s="8"/>
      <c r="W10" s="8"/>
      <c r="X10" s="8"/>
      <c r="Y10" s="8"/>
      <c r="Z10" s="8"/>
      <c r="AA10" s="8"/>
      <c r="AB10" s="8"/>
      <c r="AC10" s="8"/>
      <c r="AD10" s="8"/>
      <c r="AE10" s="171">
        <f>SUM(L10:U10)</f>
        <v>182</v>
      </c>
      <c r="AF10" s="50">
        <f t="shared" si="1"/>
        <v>89.65517241379311</v>
      </c>
    </row>
    <row r="11" spans="1:32" ht="20.100000000000001" customHeight="1" x14ac:dyDescent="0.25">
      <c r="A11" s="10">
        <v>5</v>
      </c>
      <c r="B11" s="10">
        <v>2009</v>
      </c>
      <c r="C11" s="10"/>
      <c r="D11" s="10">
        <v>20</v>
      </c>
      <c r="E11" s="10">
        <v>373</v>
      </c>
      <c r="F11" s="10">
        <v>500</v>
      </c>
      <c r="G11" s="10">
        <v>186500</v>
      </c>
      <c r="H11" s="10">
        <v>88</v>
      </c>
      <c r="I11" s="10">
        <v>285</v>
      </c>
      <c r="J11" s="10">
        <v>265</v>
      </c>
      <c r="K11" s="173"/>
      <c r="L11" s="173"/>
      <c r="M11" s="173"/>
      <c r="N11" s="173"/>
      <c r="O11" s="173"/>
      <c r="P11" s="173">
        <v>81</v>
      </c>
      <c r="Q11" s="173">
        <v>19</v>
      </c>
      <c r="R11" s="173">
        <v>107</v>
      </c>
      <c r="S11" s="173">
        <v>12</v>
      </c>
      <c r="T11" s="8">
        <v>15</v>
      </c>
      <c r="U11" s="8">
        <v>7</v>
      </c>
      <c r="V11" s="8">
        <v>22</v>
      </c>
      <c r="W11" s="176">
        <v>2</v>
      </c>
      <c r="X11" s="176"/>
      <c r="Y11" s="176"/>
      <c r="Z11" s="176"/>
      <c r="AA11" s="176"/>
      <c r="AB11" s="176"/>
      <c r="AC11" s="176"/>
      <c r="AD11" s="176"/>
      <c r="AE11" s="171">
        <f>SUM(P11:W11)</f>
        <v>265</v>
      </c>
      <c r="AF11" s="50">
        <f t="shared" si="1"/>
        <v>92.982456140350877</v>
      </c>
    </row>
    <row r="12" spans="1:32" ht="20.100000000000001" customHeight="1" x14ac:dyDescent="0.25">
      <c r="A12" s="10">
        <v>6</v>
      </c>
      <c r="B12" s="10">
        <v>2010</v>
      </c>
      <c r="C12" s="10"/>
      <c r="D12" s="10">
        <v>17</v>
      </c>
      <c r="E12" s="10">
        <v>339</v>
      </c>
      <c r="F12" s="10">
        <v>500</v>
      </c>
      <c r="G12" s="10">
        <v>169500</v>
      </c>
      <c r="H12" s="10">
        <v>54</v>
      </c>
      <c r="I12" s="10">
        <v>285</v>
      </c>
      <c r="J12" s="10">
        <v>259</v>
      </c>
      <c r="K12" s="173"/>
      <c r="L12" s="173"/>
      <c r="M12" s="173"/>
      <c r="N12" s="173"/>
      <c r="O12" s="173"/>
      <c r="P12" s="173"/>
      <c r="Q12" s="173"/>
      <c r="R12" s="173">
        <v>87</v>
      </c>
      <c r="S12" s="173">
        <v>16</v>
      </c>
      <c r="T12" s="8">
        <v>79</v>
      </c>
      <c r="U12" s="8">
        <v>44</v>
      </c>
      <c r="V12" s="8">
        <v>20</v>
      </c>
      <c r="W12" s="176">
        <v>11</v>
      </c>
      <c r="X12" s="176">
        <v>2</v>
      </c>
      <c r="Y12" s="176"/>
      <c r="Z12" s="176"/>
      <c r="AA12" s="176"/>
      <c r="AB12" s="176"/>
      <c r="AC12" s="176"/>
      <c r="AD12" s="176"/>
      <c r="AE12" s="171">
        <f>SUM(P12:X12)</f>
        <v>259</v>
      </c>
      <c r="AF12" s="50">
        <f t="shared" si="1"/>
        <v>90.877192982456137</v>
      </c>
    </row>
    <row r="13" spans="1:32" ht="20.100000000000001" customHeight="1" x14ac:dyDescent="0.25">
      <c r="A13" s="10">
        <v>7</v>
      </c>
      <c r="B13" s="10">
        <v>2011</v>
      </c>
      <c r="C13" s="10"/>
      <c r="D13" s="10">
        <v>24</v>
      </c>
      <c r="E13" s="10">
        <v>483</v>
      </c>
      <c r="F13" s="10">
        <v>500</v>
      </c>
      <c r="G13" s="10">
        <v>241500</v>
      </c>
      <c r="H13" s="10">
        <v>111</v>
      </c>
      <c r="I13" s="10">
        <v>372</v>
      </c>
      <c r="J13" s="10">
        <v>345</v>
      </c>
      <c r="K13" s="173"/>
      <c r="L13" s="173"/>
      <c r="M13" s="173"/>
      <c r="N13" s="173"/>
      <c r="O13" s="173"/>
      <c r="P13" s="173"/>
      <c r="Q13" s="173"/>
      <c r="R13" s="173"/>
      <c r="S13" s="173"/>
      <c r="T13" s="8">
        <v>84</v>
      </c>
      <c r="U13" s="8">
        <v>20</v>
      </c>
      <c r="V13" s="8">
        <v>139</v>
      </c>
      <c r="W13" s="176">
        <v>70</v>
      </c>
      <c r="X13" s="176">
        <v>17</v>
      </c>
      <c r="Y13" s="176">
        <v>10</v>
      </c>
      <c r="Z13" s="176">
        <v>2</v>
      </c>
      <c r="AA13" s="176">
        <v>3</v>
      </c>
      <c r="AB13" s="176"/>
      <c r="AC13" s="176"/>
      <c r="AD13" s="176"/>
      <c r="AE13" s="171">
        <f>SUM(T13:AA13)</f>
        <v>345</v>
      </c>
      <c r="AF13" s="50">
        <f t="shared" si="1"/>
        <v>92.741935483870961</v>
      </c>
    </row>
    <row r="14" spans="1:32" ht="20.100000000000001" customHeight="1" x14ac:dyDescent="0.25">
      <c r="A14" s="10">
        <v>8</v>
      </c>
      <c r="B14" s="10">
        <v>2012</v>
      </c>
      <c r="C14" s="10"/>
      <c r="D14" s="10">
        <v>13</v>
      </c>
      <c r="E14" s="10">
        <v>271</v>
      </c>
      <c r="F14" s="10">
        <v>500</v>
      </c>
      <c r="G14" s="10">
        <v>135500</v>
      </c>
      <c r="H14" s="10">
        <v>58</v>
      </c>
      <c r="I14" s="10">
        <v>212</v>
      </c>
      <c r="J14" s="10">
        <v>190</v>
      </c>
      <c r="K14" s="173"/>
      <c r="L14" s="173"/>
      <c r="M14" s="173"/>
      <c r="N14" s="173"/>
      <c r="O14" s="173"/>
      <c r="P14" s="173"/>
      <c r="Q14" s="173"/>
      <c r="R14" s="173"/>
      <c r="S14" s="173"/>
      <c r="T14" s="8"/>
      <c r="U14" s="8"/>
      <c r="V14" s="8">
        <v>78</v>
      </c>
      <c r="W14" s="176">
        <v>19</v>
      </c>
      <c r="X14" s="176">
        <v>73</v>
      </c>
      <c r="Y14" s="176">
        <v>19</v>
      </c>
      <c r="Z14" s="176">
        <v>1</v>
      </c>
      <c r="AA14" s="176">
        <v>0</v>
      </c>
      <c r="AB14" s="176"/>
      <c r="AC14" s="176"/>
      <c r="AD14" s="176"/>
      <c r="AE14" s="171">
        <f>SUM(V14:AA14)</f>
        <v>190</v>
      </c>
      <c r="AF14" s="50">
        <f t="shared" si="1"/>
        <v>89.622641509433961</v>
      </c>
    </row>
    <row r="15" spans="1:32" ht="20.100000000000001" customHeight="1" x14ac:dyDescent="0.25">
      <c r="A15" s="10">
        <v>9</v>
      </c>
      <c r="B15" s="10">
        <v>2013</v>
      </c>
      <c r="C15" s="10"/>
      <c r="D15" s="10">
        <v>18</v>
      </c>
      <c r="E15" s="10">
        <v>362</v>
      </c>
      <c r="F15" s="10">
        <v>500</v>
      </c>
      <c r="G15" s="10">
        <v>181000</v>
      </c>
      <c r="H15" s="172">
        <v>78</v>
      </c>
      <c r="I15" s="172">
        <v>284</v>
      </c>
      <c r="J15" s="172">
        <v>233</v>
      </c>
      <c r="K15" s="173"/>
      <c r="L15" s="173"/>
      <c r="M15" s="173"/>
      <c r="N15" s="173"/>
      <c r="O15" s="173"/>
      <c r="P15" s="173"/>
      <c r="Q15" s="173"/>
      <c r="R15" s="173"/>
      <c r="S15" s="173"/>
      <c r="T15" s="8"/>
      <c r="U15" s="8"/>
      <c r="V15" s="8"/>
      <c r="W15" s="177"/>
      <c r="X15" s="177">
        <v>72</v>
      </c>
      <c r="Y15" s="177">
        <v>12</v>
      </c>
      <c r="Z15" s="177">
        <v>99</v>
      </c>
      <c r="AA15" s="177">
        <v>50</v>
      </c>
      <c r="AB15" s="177">
        <v>16</v>
      </c>
      <c r="AC15" s="177">
        <v>7</v>
      </c>
      <c r="AD15" s="177"/>
      <c r="AE15" s="171">
        <f>SUM(X15:AD15)</f>
        <v>256</v>
      </c>
      <c r="AF15" s="50">
        <f t="shared" si="1"/>
        <v>90.140845070422529</v>
      </c>
    </row>
    <row r="16" spans="1:32" ht="20.100000000000001" customHeight="1" x14ac:dyDescent="0.25">
      <c r="A16" s="10">
        <v>10</v>
      </c>
      <c r="B16" s="10">
        <v>2014</v>
      </c>
      <c r="C16" s="10"/>
      <c r="D16" s="10">
        <v>13</v>
      </c>
      <c r="E16" s="10">
        <v>239</v>
      </c>
      <c r="F16" s="10">
        <v>500</v>
      </c>
      <c r="G16" s="10">
        <v>119500</v>
      </c>
      <c r="H16" s="1" t="s">
        <v>122</v>
      </c>
      <c r="I16" s="10">
        <v>189</v>
      </c>
      <c r="J16" s="10">
        <v>64</v>
      </c>
      <c r="K16" s="173"/>
      <c r="L16" s="173"/>
      <c r="M16" s="173"/>
      <c r="N16" s="173"/>
      <c r="O16" s="173"/>
      <c r="P16" s="173"/>
      <c r="Q16" s="173"/>
      <c r="R16" s="173"/>
      <c r="S16" s="173"/>
      <c r="T16" s="8"/>
      <c r="U16" s="8"/>
      <c r="V16" s="8"/>
      <c r="W16" s="178"/>
      <c r="X16" s="178"/>
      <c r="Y16" s="178"/>
      <c r="Z16" s="178">
        <v>55</v>
      </c>
      <c r="AA16" s="178">
        <v>9</v>
      </c>
      <c r="AB16" s="178">
        <v>81</v>
      </c>
      <c r="AC16" s="178">
        <v>9</v>
      </c>
      <c r="AD16" s="178"/>
      <c r="AE16" s="171">
        <f>SUM(Z16:AD16)</f>
        <v>154</v>
      </c>
      <c r="AF16" s="50">
        <f t="shared" si="1"/>
        <v>81.481481481481481</v>
      </c>
    </row>
    <row r="17" spans="1:32" ht="20.100000000000001" customHeight="1" x14ac:dyDescent="0.25">
      <c r="A17" s="10">
        <v>11</v>
      </c>
      <c r="B17" s="10">
        <v>2015</v>
      </c>
      <c r="C17" s="10"/>
      <c r="D17" s="10">
        <v>14</v>
      </c>
      <c r="E17" s="10">
        <v>302</v>
      </c>
      <c r="F17" s="10">
        <v>500</v>
      </c>
      <c r="G17" s="10">
        <v>151000</v>
      </c>
      <c r="H17" s="1">
        <v>54</v>
      </c>
      <c r="I17" s="10">
        <v>255</v>
      </c>
      <c r="J17" s="10" t="s">
        <v>36</v>
      </c>
      <c r="K17" s="173"/>
      <c r="L17" s="173"/>
      <c r="M17" s="173"/>
      <c r="N17" s="173"/>
      <c r="O17" s="173"/>
      <c r="P17" s="173"/>
      <c r="Q17" s="173"/>
      <c r="R17" s="173"/>
      <c r="S17" s="173"/>
      <c r="T17" s="8"/>
      <c r="U17" s="8"/>
      <c r="V17" s="8"/>
      <c r="W17" s="8"/>
      <c r="X17" s="8"/>
      <c r="Y17" s="8"/>
      <c r="Z17" s="8"/>
      <c r="AA17" s="8"/>
      <c r="AB17" s="8">
        <v>79</v>
      </c>
      <c r="AC17" s="8">
        <v>3</v>
      </c>
      <c r="AD17" s="8"/>
      <c r="AE17" s="171">
        <f>SUM(AB17:AD17)</f>
        <v>82</v>
      </c>
      <c r="AF17" s="50">
        <f t="shared" si="1"/>
        <v>32.156862745098039</v>
      </c>
    </row>
    <row r="18" spans="1:32" ht="20.100000000000001" customHeight="1" x14ac:dyDescent="0.25">
      <c r="A18" s="10">
        <v>12</v>
      </c>
      <c r="B18" s="10">
        <v>2016</v>
      </c>
      <c r="C18" s="10"/>
      <c r="D18" s="10">
        <v>14</v>
      </c>
      <c r="E18" s="10">
        <v>299</v>
      </c>
      <c r="F18" s="10">
        <v>500</v>
      </c>
      <c r="G18" s="10">
        <f>E18*F18</f>
        <v>149500</v>
      </c>
      <c r="H18" s="1">
        <v>55</v>
      </c>
      <c r="I18" s="10">
        <v>244</v>
      </c>
      <c r="J18" s="10" t="s">
        <v>36</v>
      </c>
      <c r="K18" s="173"/>
      <c r="L18" s="173"/>
      <c r="M18" s="173"/>
      <c r="N18" s="173"/>
      <c r="O18" s="173"/>
      <c r="P18" s="173"/>
      <c r="Q18" s="173"/>
      <c r="R18" s="173"/>
      <c r="S18" s="173"/>
      <c r="T18" s="8"/>
      <c r="U18" s="8"/>
      <c r="V18" s="8"/>
      <c r="W18" s="8"/>
      <c r="X18" s="8"/>
      <c r="Y18" s="8"/>
      <c r="Z18" s="8"/>
      <c r="AA18" s="8"/>
      <c r="AB18" s="8"/>
      <c r="AC18" s="8" t="s">
        <v>230</v>
      </c>
      <c r="AD18" s="8"/>
      <c r="AE18" s="171"/>
      <c r="AF18" s="50">
        <f t="shared" si="1"/>
        <v>0</v>
      </c>
    </row>
    <row r="19" spans="1:32" ht="20.100000000000001" customHeight="1" x14ac:dyDescent="0.25">
      <c r="A19" s="10">
        <v>13</v>
      </c>
      <c r="B19" s="10">
        <v>2017</v>
      </c>
      <c r="C19" s="10"/>
      <c r="D19" s="10">
        <v>16</v>
      </c>
      <c r="E19" s="10"/>
      <c r="F19" s="10"/>
      <c r="G19" s="10"/>
      <c r="H19" s="1"/>
      <c r="I19" s="10"/>
      <c r="J19" s="10" t="s">
        <v>36</v>
      </c>
      <c r="K19" s="173"/>
      <c r="L19" s="173"/>
      <c r="M19" s="173"/>
      <c r="N19" s="173"/>
      <c r="O19" s="173"/>
      <c r="P19" s="173"/>
      <c r="Q19" s="173"/>
      <c r="R19" s="173"/>
      <c r="S19" s="173"/>
      <c r="T19" s="8"/>
      <c r="U19" s="8"/>
      <c r="V19" s="8"/>
      <c r="W19" s="8"/>
      <c r="X19" s="8"/>
      <c r="Y19" s="8"/>
      <c r="Z19" s="8"/>
      <c r="AA19" s="8"/>
      <c r="AB19" s="8"/>
      <c r="AC19" s="8" t="s">
        <v>266</v>
      </c>
      <c r="AD19" s="8"/>
      <c r="AE19" s="171"/>
      <c r="AF19" s="50"/>
    </row>
    <row r="20" spans="1:32" ht="33" customHeight="1" x14ac:dyDescent="0.25">
      <c r="A20" s="10"/>
      <c r="B20" s="10" t="s">
        <v>65</v>
      </c>
      <c r="C20" s="10"/>
      <c r="D20" s="10"/>
      <c r="E20" s="10">
        <f>SUM(E7:E18)</f>
        <v>3696</v>
      </c>
      <c r="F20" s="10"/>
      <c r="G20" s="6">
        <f>SUM(G7:G17)</f>
        <v>1708500</v>
      </c>
      <c r="H20" s="1" t="s">
        <v>123</v>
      </c>
      <c r="I20" s="10">
        <f>SUM(I7:I18)</f>
        <v>2563</v>
      </c>
      <c r="J20" s="10">
        <f>SUM(J6:J17)</f>
        <v>1853</v>
      </c>
      <c r="K20" s="173">
        <f>SUM(K6:K17)</f>
        <v>40</v>
      </c>
      <c r="L20" s="173">
        <f t="shared" ref="L20:S20" si="2">SUM(L7:L13)</f>
        <v>114</v>
      </c>
      <c r="M20" s="173">
        <f t="shared" si="2"/>
        <v>29</v>
      </c>
      <c r="N20" s="173">
        <f t="shared" si="2"/>
        <v>168</v>
      </c>
      <c r="O20" s="173">
        <f t="shared" si="2"/>
        <v>49</v>
      </c>
      <c r="P20" s="173">
        <f t="shared" si="2"/>
        <v>144</v>
      </c>
      <c r="Q20" s="173">
        <f t="shared" si="2"/>
        <v>29</v>
      </c>
      <c r="R20" s="173">
        <f t="shared" si="2"/>
        <v>212</v>
      </c>
      <c r="S20" s="173">
        <f t="shared" si="2"/>
        <v>30</v>
      </c>
      <c r="T20" s="179">
        <f>SUM(T7:T17)</f>
        <v>181</v>
      </c>
      <c r="U20" s="179">
        <f>SUM(U7:U17)</f>
        <v>72</v>
      </c>
      <c r="V20" s="179">
        <f>SUM(V11:V17)</f>
        <v>259</v>
      </c>
      <c r="W20" s="179">
        <f>SUM(W11:W17)</f>
        <v>102</v>
      </c>
      <c r="X20" s="179">
        <f>SUM(X11:X17)</f>
        <v>164</v>
      </c>
      <c r="Y20" s="179">
        <f>SUM(Y11:Y17)</f>
        <v>41</v>
      </c>
      <c r="Z20" s="179">
        <f>SUM(Z13:Z17)</f>
        <v>157</v>
      </c>
      <c r="AA20" s="179">
        <f>SUM(AA6:AA17)</f>
        <v>62</v>
      </c>
      <c r="AB20" s="179">
        <f>SUM(AB15:AB19)</f>
        <v>176</v>
      </c>
      <c r="AC20" s="179">
        <f>SUM(AC15:AC19)</f>
        <v>19</v>
      </c>
      <c r="AD20" s="179"/>
      <c r="AE20" s="180">
        <f>SUM(AE6:AE17)</f>
        <v>2048</v>
      </c>
      <c r="AF20" s="50">
        <f t="shared" si="1"/>
        <v>79.906359734685921</v>
      </c>
    </row>
  </sheetData>
  <mergeCells count="1">
    <mergeCell ref="A1:AE1"/>
  </mergeCells>
  <pageMargins left="0.31496062992125984" right="0.31496062992125984" top="0.51181102362204722" bottom="0.51181102362204722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3"/>
  <sheetViews>
    <sheetView workbookViewId="0">
      <selection activeCell="U24" sqref="U24"/>
    </sheetView>
  </sheetViews>
  <sheetFormatPr defaultRowHeight="15" x14ac:dyDescent="0.25"/>
  <cols>
    <col min="1" max="1" width="5.28515625" customWidth="1"/>
    <col min="2" max="2" width="18.5703125" customWidth="1"/>
    <col min="3" max="3" width="9" customWidth="1"/>
    <col min="4" max="4" width="4.7109375" customWidth="1"/>
    <col min="5" max="5" width="8.42578125" customWidth="1"/>
    <col min="6" max="6" width="10" customWidth="1"/>
    <col min="7" max="7" width="10.140625" customWidth="1"/>
    <col min="8" max="8" width="7.28515625" customWidth="1"/>
    <col min="11" max="11" width="9.5703125" customWidth="1"/>
    <col min="12" max="12" width="6.42578125" customWidth="1"/>
    <col min="14" max="14" width="10.42578125" customWidth="1"/>
    <col min="15" max="15" width="10.7109375" customWidth="1"/>
    <col min="16" max="16" width="5.5703125" customWidth="1"/>
  </cols>
  <sheetData>
    <row r="1" spans="1:19" ht="19.5" thickBot="1" x14ac:dyDescent="0.35">
      <c r="A1" s="184"/>
      <c r="B1" s="83" t="s">
        <v>267</v>
      </c>
      <c r="C1" s="83"/>
    </row>
    <row r="2" spans="1:19" ht="31.5" customHeight="1" x14ac:dyDescent="0.25">
      <c r="A2" s="355" t="s">
        <v>47</v>
      </c>
      <c r="B2" s="356"/>
      <c r="C2" s="360"/>
      <c r="D2" s="365" t="s">
        <v>124</v>
      </c>
      <c r="E2" s="366"/>
      <c r="F2" s="366"/>
      <c r="G2" s="367"/>
      <c r="H2" s="368" t="s">
        <v>127</v>
      </c>
      <c r="I2" s="369"/>
      <c r="J2" s="369"/>
      <c r="K2" s="370"/>
      <c r="L2" s="371" t="s">
        <v>126</v>
      </c>
      <c r="M2" s="372"/>
      <c r="N2" s="372"/>
      <c r="O2" s="373"/>
      <c r="P2" s="368" t="s">
        <v>202</v>
      </c>
      <c r="Q2" s="369"/>
      <c r="R2" s="369"/>
      <c r="S2" s="370"/>
    </row>
    <row r="3" spans="1:19" ht="62.25" customHeight="1" thickBot="1" x14ac:dyDescent="0.3">
      <c r="A3" s="1" t="s">
        <v>1</v>
      </c>
      <c r="B3" s="1" t="s">
        <v>2</v>
      </c>
      <c r="C3" s="18" t="s">
        <v>43</v>
      </c>
      <c r="D3" s="112" t="s">
        <v>45</v>
      </c>
      <c r="E3" s="186" t="s">
        <v>80</v>
      </c>
      <c r="F3" s="186" t="s">
        <v>5</v>
      </c>
      <c r="G3" s="122" t="s">
        <v>132</v>
      </c>
      <c r="H3" s="112" t="s">
        <v>45</v>
      </c>
      <c r="I3" s="186" t="s">
        <v>81</v>
      </c>
      <c r="J3" s="186" t="s">
        <v>5</v>
      </c>
      <c r="K3" s="122" t="s">
        <v>268</v>
      </c>
      <c r="L3" s="112" t="s">
        <v>45</v>
      </c>
      <c r="M3" s="285" t="s">
        <v>203</v>
      </c>
      <c r="N3" s="186" t="s">
        <v>5</v>
      </c>
      <c r="O3" s="122" t="s">
        <v>269</v>
      </c>
      <c r="P3" s="112" t="s">
        <v>45</v>
      </c>
      <c r="Q3" s="285" t="s">
        <v>204</v>
      </c>
      <c r="R3" s="285" t="s">
        <v>5</v>
      </c>
      <c r="S3" s="122" t="s">
        <v>133</v>
      </c>
    </row>
    <row r="4" spans="1:19" ht="20.100000000000001" customHeight="1" thickBot="1" x14ac:dyDescent="0.3">
      <c r="A4" s="3">
        <v>1</v>
      </c>
      <c r="B4" s="12" t="s">
        <v>6</v>
      </c>
      <c r="C4" s="16" t="s">
        <v>41</v>
      </c>
      <c r="D4" s="113">
        <v>1</v>
      </c>
      <c r="E4" s="114">
        <v>22</v>
      </c>
      <c r="F4" s="114">
        <v>19</v>
      </c>
      <c r="G4" s="115">
        <v>17</v>
      </c>
      <c r="H4" s="113">
        <v>1</v>
      </c>
      <c r="I4" s="114">
        <v>21</v>
      </c>
      <c r="J4" s="114">
        <v>15</v>
      </c>
      <c r="K4" s="115">
        <v>13</v>
      </c>
      <c r="L4" s="113">
        <v>1</v>
      </c>
      <c r="M4" s="114">
        <v>21</v>
      </c>
      <c r="N4" s="114">
        <v>18</v>
      </c>
      <c r="O4" s="115">
        <v>18</v>
      </c>
      <c r="P4" s="113">
        <v>1</v>
      </c>
      <c r="Q4" s="114">
        <v>21</v>
      </c>
      <c r="R4" s="114">
        <v>15</v>
      </c>
      <c r="S4" s="115">
        <v>12</v>
      </c>
    </row>
    <row r="5" spans="1:19" ht="20.100000000000001" customHeight="1" thickBot="1" x14ac:dyDescent="0.3">
      <c r="A5" s="3">
        <v>2</v>
      </c>
      <c r="B5" s="12" t="s">
        <v>7</v>
      </c>
      <c r="C5" s="16" t="s">
        <v>41</v>
      </c>
      <c r="D5" s="116">
        <v>2</v>
      </c>
      <c r="E5" s="23">
        <v>31</v>
      </c>
      <c r="F5" s="23">
        <v>14</v>
      </c>
      <c r="G5" s="115">
        <v>12</v>
      </c>
      <c r="H5" s="128">
        <v>1</v>
      </c>
      <c r="I5" s="129">
        <v>14</v>
      </c>
      <c r="J5" s="129">
        <v>6</v>
      </c>
      <c r="K5" s="130">
        <v>4</v>
      </c>
      <c r="L5" s="128">
        <v>1</v>
      </c>
      <c r="M5" s="129">
        <v>16</v>
      </c>
      <c r="N5" s="129">
        <v>13</v>
      </c>
      <c r="O5" s="115">
        <v>8</v>
      </c>
      <c r="P5" s="128">
        <v>1</v>
      </c>
      <c r="Q5" s="129">
        <v>21</v>
      </c>
      <c r="R5" s="129">
        <v>13</v>
      </c>
      <c r="S5" s="115">
        <v>5</v>
      </c>
    </row>
    <row r="6" spans="1:19" ht="20.100000000000001" customHeight="1" thickBot="1" x14ac:dyDescent="0.3">
      <c r="A6" s="62">
        <v>3</v>
      </c>
      <c r="B6" s="59" t="s">
        <v>9</v>
      </c>
      <c r="C6" s="52" t="s">
        <v>42</v>
      </c>
      <c r="D6" s="116">
        <v>2</v>
      </c>
      <c r="E6" s="23">
        <v>53</v>
      </c>
      <c r="F6" s="23">
        <v>47</v>
      </c>
      <c r="G6" s="115">
        <v>43</v>
      </c>
      <c r="H6" s="116">
        <v>2</v>
      </c>
      <c r="I6" s="23">
        <v>52</v>
      </c>
      <c r="J6" s="23">
        <v>44</v>
      </c>
      <c r="K6" s="123">
        <v>28</v>
      </c>
      <c r="L6" s="116">
        <v>2</v>
      </c>
      <c r="M6" s="23">
        <v>52</v>
      </c>
      <c r="N6" s="23">
        <v>44</v>
      </c>
      <c r="O6" s="115">
        <v>31</v>
      </c>
      <c r="P6" s="116">
        <v>2</v>
      </c>
      <c r="Q6" s="23">
        <v>52</v>
      </c>
      <c r="R6" s="23">
        <v>42</v>
      </c>
      <c r="S6" s="115">
        <v>36</v>
      </c>
    </row>
    <row r="7" spans="1:19" ht="20.100000000000001" customHeight="1" thickBot="1" x14ac:dyDescent="0.3">
      <c r="A7" s="3">
        <v>5</v>
      </c>
      <c r="B7" s="12" t="s">
        <v>11</v>
      </c>
      <c r="C7" s="16" t="s">
        <v>41</v>
      </c>
      <c r="D7" s="116">
        <v>1</v>
      </c>
      <c r="E7" s="23">
        <v>21</v>
      </c>
      <c r="F7" s="23">
        <v>16</v>
      </c>
      <c r="G7" s="115">
        <v>15</v>
      </c>
      <c r="H7" s="116">
        <v>1</v>
      </c>
      <c r="I7" s="23">
        <v>21</v>
      </c>
      <c r="J7" s="23">
        <v>15</v>
      </c>
      <c r="K7" s="115">
        <v>14</v>
      </c>
      <c r="L7" s="116">
        <v>1</v>
      </c>
      <c r="M7" s="23">
        <v>26</v>
      </c>
      <c r="N7" s="23">
        <v>23</v>
      </c>
      <c r="O7" s="115">
        <v>16</v>
      </c>
      <c r="P7" s="116">
        <v>1</v>
      </c>
      <c r="Q7" s="23">
        <v>26</v>
      </c>
      <c r="R7" s="23">
        <v>22</v>
      </c>
      <c r="S7" s="115">
        <v>22</v>
      </c>
    </row>
    <row r="8" spans="1:19" ht="20.100000000000001" customHeight="1" thickBot="1" x14ac:dyDescent="0.3">
      <c r="A8" s="62">
        <v>7</v>
      </c>
      <c r="B8" s="59" t="s">
        <v>13</v>
      </c>
      <c r="C8" s="52" t="s">
        <v>42</v>
      </c>
      <c r="D8" s="116">
        <v>2</v>
      </c>
      <c r="E8" s="23">
        <v>31</v>
      </c>
      <c r="F8" s="23">
        <v>21</v>
      </c>
      <c r="G8" s="115">
        <v>21</v>
      </c>
      <c r="H8" s="116">
        <v>2</v>
      </c>
      <c r="I8" s="23">
        <v>24</v>
      </c>
      <c r="J8" s="23">
        <v>19</v>
      </c>
      <c r="K8" s="123">
        <v>18</v>
      </c>
      <c r="L8" s="116">
        <v>2</v>
      </c>
      <c r="M8" s="23">
        <v>42</v>
      </c>
      <c r="N8" s="23">
        <v>35</v>
      </c>
      <c r="O8" s="115">
        <v>24</v>
      </c>
      <c r="P8" s="116">
        <v>2</v>
      </c>
      <c r="Q8" s="23">
        <v>42</v>
      </c>
      <c r="R8" s="23">
        <v>32</v>
      </c>
      <c r="S8" s="115">
        <v>28</v>
      </c>
    </row>
    <row r="9" spans="1:19" ht="20.100000000000001" customHeight="1" thickBot="1" x14ac:dyDescent="0.3">
      <c r="A9" s="62">
        <v>8</v>
      </c>
      <c r="B9" s="60" t="s">
        <v>17</v>
      </c>
      <c r="C9" s="52" t="s">
        <v>42</v>
      </c>
      <c r="D9" s="116">
        <v>1</v>
      </c>
      <c r="E9" s="23">
        <v>20</v>
      </c>
      <c r="F9" s="187">
        <v>12</v>
      </c>
      <c r="G9" s="115">
        <v>12</v>
      </c>
      <c r="H9" s="116">
        <v>1</v>
      </c>
      <c r="I9" s="23">
        <v>17</v>
      </c>
      <c r="J9" s="23">
        <v>12</v>
      </c>
      <c r="K9" s="123">
        <v>12</v>
      </c>
      <c r="L9" s="116">
        <v>1</v>
      </c>
      <c r="M9" s="23">
        <v>21</v>
      </c>
      <c r="N9" s="23">
        <v>15</v>
      </c>
      <c r="O9" s="115">
        <v>11</v>
      </c>
      <c r="P9" s="116">
        <v>1</v>
      </c>
      <c r="Q9" s="23">
        <v>21</v>
      </c>
      <c r="R9" s="23">
        <v>16</v>
      </c>
      <c r="S9" s="115" t="s">
        <v>36</v>
      </c>
    </row>
    <row r="10" spans="1:19" ht="20.100000000000001" customHeight="1" thickBot="1" x14ac:dyDescent="0.3">
      <c r="A10" s="3">
        <v>10</v>
      </c>
      <c r="B10" s="13" t="s">
        <v>19</v>
      </c>
      <c r="C10" s="16" t="s">
        <v>41</v>
      </c>
      <c r="D10" s="116">
        <v>2</v>
      </c>
      <c r="E10" s="23">
        <v>33</v>
      </c>
      <c r="F10" s="23">
        <v>25</v>
      </c>
      <c r="G10" s="115">
        <v>24</v>
      </c>
      <c r="H10" s="116">
        <v>2</v>
      </c>
      <c r="I10" s="23">
        <v>32</v>
      </c>
      <c r="J10" s="23">
        <v>26</v>
      </c>
      <c r="K10" s="115">
        <v>26</v>
      </c>
      <c r="L10" s="116">
        <v>2</v>
      </c>
      <c r="M10" s="23">
        <v>32</v>
      </c>
      <c r="N10" s="23">
        <v>29</v>
      </c>
      <c r="O10" s="115">
        <v>8</v>
      </c>
      <c r="P10" s="116">
        <v>2</v>
      </c>
      <c r="Q10" s="23">
        <v>32</v>
      </c>
      <c r="R10" s="23">
        <v>23</v>
      </c>
      <c r="S10" s="115">
        <v>13</v>
      </c>
    </row>
    <row r="11" spans="1:19" ht="20.100000000000001" customHeight="1" thickBot="1" x14ac:dyDescent="0.3">
      <c r="A11" s="3">
        <v>11</v>
      </c>
      <c r="B11" s="13" t="s">
        <v>20</v>
      </c>
      <c r="C11" s="16" t="s">
        <v>41</v>
      </c>
      <c r="D11" s="116">
        <v>3</v>
      </c>
      <c r="E11" s="23">
        <v>63</v>
      </c>
      <c r="F11" s="23">
        <v>55</v>
      </c>
      <c r="G11" s="115">
        <v>54</v>
      </c>
      <c r="H11" s="116">
        <v>1</v>
      </c>
      <c r="I11" s="23">
        <v>21</v>
      </c>
      <c r="J11" s="23">
        <v>18</v>
      </c>
      <c r="K11" s="115">
        <v>18</v>
      </c>
      <c r="L11" s="116">
        <v>2</v>
      </c>
      <c r="M11" s="23">
        <v>42</v>
      </c>
      <c r="N11" s="23">
        <v>39</v>
      </c>
      <c r="O11" s="115">
        <v>37</v>
      </c>
      <c r="P11" s="116">
        <v>2</v>
      </c>
      <c r="Q11" s="23">
        <v>42</v>
      </c>
      <c r="R11" s="23">
        <v>37</v>
      </c>
      <c r="S11" s="115">
        <v>37</v>
      </c>
    </row>
    <row r="12" spans="1:19" ht="20.100000000000001" customHeight="1" thickBot="1" x14ac:dyDescent="0.3">
      <c r="A12" s="3">
        <v>12</v>
      </c>
      <c r="B12" s="13" t="s">
        <v>21</v>
      </c>
      <c r="C12" s="16" t="s">
        <v>41</v>
      </c>
      <c r="D12" s="116">
        <v>1</v>
      </c>
      <c r="E12" s="23">
        <v>21</v>
      </c>
      <c r="F12" s="23">
        <v>11</v>
      </c>
      <c r="G12" s="115">
        <v>8</v>
      </c>
      <c r="H12" s="117" t="s">
        <v>68</v>
      </c>
      <c r="I12" s="118" t="s">
        <v>68</v>
      </c>
      <c r="J12" s="118" t="s">
        <v>68</v>
      </c>
      <c r="K12" s="118" t="s">
        <v>68</v>
      </c>
      <c r="L12" s="117" t="s">
        <v>68</v>
      </c>
      <c r="M12" s="118" t="s">
        <v>68</v>
      </c>
      <c r="N12" s="118" t="s">
        <v>68</v>
      </c>
      <c r="O12" s="118" t="s">
        <v>68</v>
      </c>
      <c r="P12" s="117" t="s">
        <v>68</v>
      </c>
      <c r="Q12" s="118"/>
      <c r="R12" s="118"/>
      <c r="S12" s="118"/>
    </row>
    <row r="13" spans="1:19" ht="20.100000000000001" customHeight="1" thickBot="1" x14ac:dyDescent="0.3">
      <c r="A13" s="3">
        <v>13</v>
      </c>
      <c r="B13" s="13" t="s">
        <v>22</v>
      </c>
      <c r="C13" s="16" t="s">
        <v>41</v>
      </c>
      <c r="D13" s="116">
        <v>1</v>
      </c>
      <c r="E13" s="23">
        <v>22</v>
      </c>
      <c r="F13" s="23">
        <v>17</v>
      </c>
      <c r="G13" s="115">
        <v>15</v>
      </c>
      <c r="H13" s="117" t="s">
        <v>68</v>
      </c>
      <c r="I13" s="118" t="s">
        <v>68</v>
      </c>
      <c r="J13" s="118" t="s">
        <v>68</v>
      </c>
      <c r="K13" s="118" t="s">
        <v>68</v>
      </c>
      <c r="L13" s="117" t="s">
        <v>68</v>
      </c>
      <c r="M13" s="118" t="s">
        <v>68</v>
      </c>
      <c r="N13" s="118" t="s">
        <v>68</v>
      </c>
      <c r="O13" s="118" t="s">
        <v>68</v>
      </c>
      <c r="P13" s="117" t="s">
        <v>68</v>
      </c>
      <c r="Q13" s="118"/>
      <c r="R13" s="118"/>
      <c r="S13" s="118"/>
    </row>
    <row r="14" spans="1:19" ht="20.100000000000001" customHeight="1" thickBot="1" x14ac:dyDescent="0.3">
      <c r="A14" s="62">
        <v>14</v>
      </c>
      <c r="B14" s="181" t="s">
        <v>125</v>
      </c>
      <c r="C14" s="52" t="s">
        <v>42</v>
      </c>
      <c r="D14" s="116">
        <v>1</v>
      </c>
      <c r="E14" s="23">
        <v>22</v>
      </c>
      <c r="F14" s="187">
        <v>15</v>
      </c>
      <c r="G14" s="115">
        <v>15</v>
      </c>
      <c r="H14" s="116">
        <v>1</v>
      </c>
      <c r="I14" s="23">
        <v>18</v>
      </c>
      <c r="J14" s="23">
        <v>16</v>
      </c>
      <c r="K14" s="123">
        <v>16</v>
      </c>
      <c r="L14" s="116">
        <v>1</v>
      </c>
      <c r="M14" s="23">
        <v>21</v>
      </c>
      <c r="N14" s="23">
        <v>19</v>
      </c>
      <c r="O14" s="115">
        <v>16</v>
      </c>
      <c r="P14" s="116">
        <v>1</v>
      </c>
      <c r="Q14" s="23">
        <v>21</v>
      </c>
      <c r="R14" s="23">
        <v>19</v>
      </c>
      <c r="S14" s="115" t="s">
        <v>36</v>
      </c>
    </row>
    <row r="15" spans="1:19" ht="20.100000000000001" customHeight="1" thickBot="1" x14ac:dyDescent="0.3">
      <c r="A15" s="3">
        <v>15</v>
      </c>
      <c r="B15" s="13" t="s">
        <v>24</v>
      </c>
      <c r="C15" s="16" t="s">
        <v>41</v>
      </c>
      <c r="D15" s="116">
        <v>1</v>
      </c>
      <c r="E15" s="23">
        <v>23</v>
      </c>
      <c r="F15" s="187">
        <v>20</v>
      </c>
      <c r="G15" s="115">
        <v>20</v>
      </c>
      <c r="H15" s="117" t="s">
        <v>68</v>
      </c>
      <c r="I15" s="118" t="s">
        <v>68</v>
      </c>
      <c r="J15" s="118" t="s">
        <v>68</v>
      </c>
      <c r="K15" s="118" t="s">
        <v>68</v>
      </c>
      <c r="L15" s="128">
        <v>1</v>
      </c>
      <c r="M15" s="129">
        <v>26</v>
      </c>
      <c r="N15" s="129">
        <v>22</v>
      </c>
      <c r="O15" s="129">
        <v>22</v>
      </c>
      <c r="P15" s="128">
        <v>1</v>
      </c>
      <c r="Q15" s="118"/>
      <c r="R15" s="118"/>
      <c r="S15" s="118"/>
    </row>
    <row r="16" spans="1:19" ht="20.100000000000001" customHeight="1" x14ac:dyDescent="0.25">
      <c r="A16" s="5">
        <v>16</v>
      </c>
      <c r="B16" s="14" t="s">
        <v>25</v>
      </c>
      <c r="C16" s="16" t="s">
        <v>41</v>
      </c>
      <c r="D16" s="118" t="s">
        <v>68</v>
      </c>
      <c r="E16" s="118" t="s">
        <v>68</v>
      </c>
      <c r="F16" s="188" t="s">
        <v>68</v>
      </c>
      <c r="G16" s="118" t="s">
        <v>68</v>
      </c>
      <c r="H16" s="116">
        <v>1</v>
      </c>
      <c r="I16" s="23">
        <v>19</v>
      </c>
      <c r="J16" s="23">
        <v>14</v>
      </c>
      <c r="K16" s="115">
        <v>5</v>
      </c>
      <c r="L16" s="117" t="s">
        <v>68</v>
      </c>
      <c r="M16" s="118" t="s">
        <v>68</v>
      </c>
      <c r="N16" s="118" t="s">
        <v>68</v>
      </c>
      <c r="O16" s="118" t="s">
        <v>68</v>
      </c>
      <c r="P16" s="117" t="s">
        <v>68</v>
      </c>
      <c r="Q16" s="129">
        <v>26</v>
      </c>
      <c r="R16" s="129">
        <v>25</v>
      </c>
      <c r="S16" s="129" t="s">
        <v>36</v>
      </c>
    </row>
    <row r="17" spans="1:19" ht="31.5" customHeight="1" thickBot="1" x14ac:dyDescent="0.3">
      <c r="A17" s="23"/>
      <c r="B17" s="24" t="s">
        <v>27</v>
      </c>
      <c r="C17" s="25"/>
      <c r="D17" s="119">
        <f t="shared" ref="D17:L17" si="0">SUM(D4:D16)</f>
        <v>18</v>
      </c>
      <c r="E17" s="120">
        <f t="shared" si="0"/>
        <v>362</v>
      </c>
      <c r="F17" s="120">
        <f t="shared" si="0"/>
        <v>272</v>
      </c>
      <c r="G17" s="121">
        <f t="shared" si="0"/>
        <v>256</v>
      </c>
      <c r="H17" s="119">
        <f t="shared" si="0"/>
        <v>13</v>
      </c>
      <c r="I17" s="120">
        <f t="shared" si="0"/>
        <v>239</v>
      </c>
      <c r="J17" s="120">
        <f t="shared" si="0"/>
        <v>185</v>
      </c>
      <c r="K17" s="121">
        <f t="shared" si="0"/>
        <v>154</v>
      </c>
      <c r="L17" s="119">
        <f t="shared" si="0"/>
        <v>14</v>
      </c>
      <c r="M17" s="182" t="s">
        <v>128</v>
      </c>
      <c r="N17" s="120">
        <f t="shared" ref="N17:S17" si="1">SUM(N4:N16)</f>
        <v>257</v>
      </c>
      <c r="O17" s="121">
        <f t="shared" si="1"/>
        <v>191</v>
      </c>
      <c r="P17" s="119">
        <f t="shared" si="1"/>
        <v>14</v>
      </c>
      <c r="Q17" s="182">
        <f t="shared" si="1"/>
        <v>304</v>
      </c>
      <c r="R17" s="120">
        <f t="shared" si="1"/>
        <v>244</v>
      </c>
      <c r="S17" s="121">
        <f t="shared" si="1"/>
        <v>153</v>
      </c>
    </row>
    <row r="18" spans="1:19" x14ac:dyDescent="0.25">
      <c r="A18" s="185"/>
      <c r="B18" s="185" t="s">
        <v>129</v>
      </c>
      <c r="C18" s="218" t="s">
        <v>187</v>
      </c>
      <c r="D18" s="185"/>
      <c r="E18" s="185"/>
      <c r="F18" s="185">
        <v>95</v>
      </c>
      <c r="G18" s="183" t="s">
        <v>189</v>
      </c>
      <c r="H18" s="185"/>
      <c r="I18" s="185"/>
      <c r="J18" s="185">
        <v>91</v>
      </c>
      <c r="K18" s="218" t="s">
        <v>188</v>
      </c>
      <c r="L18" s="185"/>
      <c r="M18" s="185"/>
      <c r="N18" s="185">
        <f>N6+N8+N9+N14</f>
        <v>113</v>
      </c>
      <c r="O18" s="185" t="s">
        <v>36</v>
      </c>
      <c r="P18" s="218"/>
      <c r="Q18" s="218">
        <f>Q6+Q8+Q9+Q14</f>
        <v>136</v>
      </c>
      <c r="R18" s="218">
        <f>R6+R8+R9+R14</f>
        <v>109</v>
      </c>
      <c r="S18" s="218" t="e">
        <f>S6+S8+S9+S14</f>
        <v>#VALUE!</v>
      </c>
    </row>
    <row r="19" spans="1:19" x14ac:dyDescent="0.25">
      <c r="A19" s="185"/>
      <c r="B19" s="185" t="s">
        <v>130</v>
      </c>
      <c r="C19" s="218" t="s">
        <v>187</v>
      </c>
      <c r="D19" s="185"/>
      <c r="E19" s="185"/>
      <c r="F19" s="185">
        <v>187</v>
      </c>
      <c r="G19" s="183" t="s">
        <v>190</v>
      </c>
      <c r="H19" s="185"/>
      <c r="I19" s="185"/>
      <c r="J19" s="185">
        <v>93</v>
      </c>
      <c r="K19" s="185" t="s">
        <v>36</v>
      </c>
      <c r="L19" s="185"/>
      <c r="M19" s="185"/>
      <c r="N19" s="185">
        <v>144</v>
      </c>
      <c r="O19" s="185" t="s">
        <v>36</v>
      </c>
      <c r="P19" s="218"/>
      <c r="Q19" s="218">
        <f>Q4+Q5+Q7+Q10+Q11+Q16</f>
        <v>168</v>
      </c>
      <c r="R19" s="218">
        <f>R4+R5+R7+R10+R11+R16</f>
        <v>135</v>
      </c>
      <c r="S19" s="218" t="e">
        <f>S4+S5+S7+S10+S11+S16</f>
        <v>#VALUE!</v>
      </c>
    </row>
    <row r="20" spans="1:19" x14ac:dyDescent="0.25">
      <c r="A20" s="185"/>
      <c r="B20" s="185" t="s">
        <v>131</v>
      </c>
      <c r="C20" s="218" t="s">
        <v>187</v>
      </c>
      <c r="D20" s="185"/>
      <c r="E20" s="185"/>
      <c r="F20" s="185">
        <v>272</v>
      </c>
      <c r="G20" s="183" t="s">
        <v>191</v>
      </c>
      <c r="H20" s="185"/>
      <c r="I20" s="185"/>
      <c r="J20" s="185">
        <v>184</v>
      </c>
      <c r="K20" s="218" t="s">
        <v>36</v>
      </c>
      <c r="L20" s="185"/>
      <c r="M20" s="185"/>
      <c r="N20" s="185">
        <f>SUM(N18:N19)</f>
        <v>257</v>
      </c>
      <c r="O20" s="185" t="s">
        <v>36</v>
      </c>
      <c r="P20" s="218"/>
      <c r="Q20" s="218">
        <f>SUM(Q18:Q19)</f>
        <v>304</v>
      </c>
      <c r="R20" s="218">
        <f>SUM(R18:R19)</f>
        <v>244</v>
      </c>
      <c r="S20" s="218" t="e">
        <f>SUM(S18:S19)</f>
        <v>#VALUE!</v>
      </c>
    </row>
    <row r="21" spans="1:19" x14ac:dyDescent="0.25">
      <c r="A21" s="50"/>
      <c r="B21" s="280" t="s">
        <v>134</v>
      </c>
      <c r="C21" s="50"/>
      <c r="D21" s="50">
        <f>D4+D5+D6+D7+D8+D10+D11+D12+D13</f>
        <v>15</v>
      </c>
      <c r="E21" s="50">
        <f>E4+E5+E6+E7+E8+E10+E11+E12+E13</f>
        <v>297</v>
      </c>
      <c r="F21" s="50">
        <f>F4+F5+F6+F7+F8+F10+F11+F12+F13</f>
        <v>225</v>
      </c>
      <c r="G21" s="50">
        <f>G4+G5+G6+G7+G8+G10+G11+G12+G13</f>
        <v>209</v>
      </c>
      <c r="H21" s="50">
        <f t="shared" ref="H21:S21" si="2">H4+H5+H6+H7+H8+H10+H11</f>
        <v>10</v>
      </c>
      <c r="I21" s="50">
        <f t="shared" si="2"/>
        <v>185</v>
      </c>
      <c r="J21" s="50">
        <f t="shared" si="2"/>
        <v>143</v>
      </c>
      <c r="K21" s="50">
        <f t="shared" si="2"/>
        <v>121</v>
      </c>
      <c r="L21" s="50">
        <f t="shared" si="2"/>
        <v>11</v>
      </c>
      <c r="M21" s="50">
        <f t="shared" si="2"/>
        <v>231</v>
      </c>
      <c r="N21" s="50">
        <f t="shared" si="2"/>
        <v>201</v>
      </c>
      <c r="O21" s="50">
        <f t="shared" si="2"/>
        <v>142</v>
      </c>
      <c r="P21" s="50">
        <f t="shared" si="2"/>
        <v>11</v>
      </c>
      <c r="Q21" s="50">
        <f t="shared" si="2"/>
        <v>236</v>
      </c>
      <c r="R21" s="50">
        <f t="shared" si="2"/>
        <v>184</v>
      </c>
      <c r="S21" s="50">
        <f t="shared" si="2"/>
        <v>153</v>
      </c>
    </row>
    <row r="22" spans="1:19" x14ac:dyDescent="0.25">
      <c r="A22" s="50"/>
      <c r="B22" s="280" t="s">
        <v>135</v>
      </c>
      <c r="C22" s="50"/>
      <c r="D22" s="50">
        <f>D9+D14+D15</f>
        <v>3</v>
      </c>
      <c r="E22" s="50">
        <f>E9+E14+E15</f>
        <v>65</v>
      </c>
      <c r="F22" s="50">
        <f>F9+F14+F15</f>
        <v>47</v>
      </c>
      <c r="G22" s="50">
        <f>G9+G14+G15</f>
        <v>47</v>
      </c>
      <c r="H22" s="50">
        <f>H9+H14+H16</f>
        <v>3</v>
      </c>
      <c r="I22" s="50">
        <f>I9+I14+I16</f>
        <v>54</v>
      </c>
      <c r="J22" s="50">
        <f>J9+J14+J16</f>
        <v>42</v>
      </c>
      <c r="K22" s="50">
        <f>K9+K14+K16</f>
        <v>33</v>
      </c>
      <c r="L22" s="50">
        <f>L9+L14+L15</f>
        <v>3</v>
      </c>
      <c r="M22" s="50">
        <f>M9+M14+M15</f>
        <v>68</v>
      </c>
      <c r="N22" s="50">
        <f>N9+N14+N15</f>
        <v>56</v>
      </c>
      <c r="O22" s="50">
        <f>O9+O14+O15</f>
        <v>49</v>
      </c>
      <c r="P22" s="50">
        <f>P9+P14+P15</f>
        <v>3</v>
      </c>
      <c r="Q22" s="50">
        <f>Q9+Q14+Q16</f>
        <v>68</v>
      </c>
      <c r="R22" s="50">
        <f>R9+R14+R16</f>
        <v>60</v>
      </c>
      <c r="S22" s="50" t="e">
        <f>S9+S14+S16</f>
        <v>#VALUE!</v>
      </c>
    </row>
    <row r="23" spans="1:19" x14ac:dyDescent="0.25">
      <c r="A23" s="50"/>
      <c r="B23" s="280" t="s">
        <v>136</v>
      </c>
      <c r="C23" s="50"/>
      <c r="D23" s="50">
        <f t="shared" ref="D23:S23" si="3">SUM(D21:D22)</f>
        <v>18</v>
      </c>
      <c r="E23" s="50">
        <f t="shared" si="3"/>
        <v>362</v>
      </c>
      <c r="F23" s="50">
        <f t="shared" si="3"/>
        <v>272</v>
      </c>
      <c r="G23" s="50">
        <f t="shared" si="3"/>
        <v>256</v>
      </c>
      <c r="H23" s="50">
        <f t="shared" si="3"/>
        <v>13</v>
      </c>
      <c r="I23" s="50">
        <f t="shared" si="3"/>
        <v>239</v>
      </c>
      <c r="J23" s="50">
        <f t="shared" si="3"/>
        <v>185</v>
      </c>
      <c r="K23" s="50">
        <f t="shared" si="3"/>
        <v>154</v>
      </c>
      <c r="L23" s="50">
        <f t="shared" si="3"/>
        <v>14</v>
      </c>
      <c r="M23" s="50">
        <f t="shared" si="3"/>
        <v>299</v>
      </c>
      <c r="N23" s="50">
        <f t="shared" si="3"/>
        <v>257</v>
      </c>
      <c r="O23" s="50">
        <f t="shared" si="3"/>
        <v>191</v>
      </c>
      <c r="P23" s="50">
        <f t="shared" si="3"/>
        <v>14</v>
      </c>
      <c r="Q23" s="50">
        <f t="shared" si="3"/>
        <v>304</v>
      </c>
      <c r="R23" s="50">
        <f t="shared" si="3"/>
        <v>244</v>
      </c>
      <c r="S23" s="50" t="e">
        <f t="shared" si="3"/>
        <v>#VALUE!</v>
      </c>
    </row>
  </sheetData>
  <mergeCells count="5">
    <mergeCell ref="A2:C2"/>
    <mergeCell ref="D2:G2"/>
    <mergeCell ref="H2:K2"/>
    <mergeCell ref="L2:O2"/>
    <mergeCell ref="P2:S2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AK154"/>
  <sheetViews>
    <sheetView tabSelected="1" workbookViewId="0">
      <selection activeCell="T53" sqref="T53"/>
    </sheetView>
  </sheetViews>
  <sheetFormatPr defaultRowHeight="15" x14ac:dyDescent="0.25"/>
  <cols>
    <col min="1" max="1" width="4" customWidth="1"/>
    <col min="2" max="2" width="16.7109375" customWidth="1"/>
    <col min="3" max="3" width="6.28515625" customWidth="1"/>
    <col min="4" max="4" width="6" customWidth="1"/>
    <col min="5" max="5" width="4.7109375" customWidth="1"/>
    <col min="6" max="6" width="6.42578125" customWidth="1"/>
    <col min="7" max="7" width="6.7109375" customWidth="1"/>
    <col min="8" max="8" width="4.42578125" customWidth="1"/>
    <col min="9" max="9" width="6" customWidth="1"/>
    <col min="10" max="10" width="4.5703125" customWidth="1"/>
    <col min="11" max="13" width="4" customWidth="1"/>
    <col min="14" max="14" width="6.28515625" customWidth="1"/>
    <col min="15" max="19" width="3.7109375" customWidth="1"/>
    <col min="20" max="20" width="5.42578125" customWidth="1"/>
    <col min="21" max="25" width="3.7109375" customWidth="1"/>
    <col min="26" max="26" width="5" customWidth="1"/>
    <col min="27" max="31" width="3.7109375" customWidth="1"/>
    <col min="32" max="32" width="6" customWidth="1"/>
    <col min="33" max="33" width="5.7109375" customWidth="1"/>
    <col min="34" max="34" width="6.42578125" customWidth="1"/>
  </cols>
  <sheetData>
    <row r="1" spans="1:34" ht="19.5" thickBot="1" x14ac:dyDescent="0.35">
      <c r="A1" s="286"/>
      <c r="B1" s="374" t="s">
        <v>212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4"/>
      <c r="AA1" s="374"/>
      <c r="AB1" s="374"/>
      <c r="AC1" s="374"/>
      <c r="AD1" s="374"/>
      <c r="AE1" s="374"/>
      <c r="AF1" s="374"/>
      <c r="AG1" s="374"/>
    </row>
    <row r="2" spans="1:34" ht="19.5" thickBot="1" x14ac:dyDescent="0.3">
      <c r="A2" s="388" t="s">
        <v>47</v>
      </c>
      <c r="B2" s="389"/>
      <c r="C2" s="389"/>
      <c r="D2" s="390"/>
      <c r="E2" s="357" t="s">
        <v>79</v>
      </c>
      <c r="F2" s="358"/>
      <c r="G2" s="358"/>
      <c r="H2" s="358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375"/>
      <c r="Z2" s="375"/>
      <c r="AA2" s="375"/>
      <c r="AB2" s="375"/>
      <c r="AC2" s="375"/>
      <c r="AD2" s="375"/>
      <c r="AE2" s="375"/>
      <c r="AF2" s="375"/>
      <c r="AG2" s="358"/>
      <c r="AH2" s="50"/>
    </row>
    <row r="3" spans="1:34" ht="37.5" customHeight="1" thickBot="1" x14ac:dyDescent="0.3">
      <c r="A3" s="1" t="s">
        <v>1</v>
      </c>
      <c r="B3" s="1" t="s">
        <v>2</v>
      </c>
      <c r="C3" s="376" t="s">
        <v>43</v>
      </c>
      <c r="D3" s="386" t="s">
        <v>242</v>
      </c>
      <c r="E3" s="112" t="s">
        <v>45</v>
      </c>
      <c r="F3" s="378" t="s">
        <v>80</v>
      </c>
      <c r="G3" s="378" t="s">
        <v>5</v>
      </c>
      <c r="H3" s="111" t="s">
        <v>86</v>
      </c>
      <c r="I3" s="380" t="s">
        <v>82</v>
      </c>
      <c r="J3" s="381"/>
      <c r="K3" s="381"/>
      <c r="L3" s="381"/>
      <c r="M3" s="382"/>
      <c r="N3" s="310" t="s">
        <v>139</v>
      </c>
      <c r="O3" s="383" t="s">
        <v>83</v>
      </c>
      <c r="P3" s="384"/>
      <c r="Q3" s="384"/>
      <c r="R3" s="384"/>
      <c r="S3" s="385"/>
      <c r="T3" s="310" t="s">
        <v>206</v>
      </c>
      <c r="U3" s="380" t="s">
        <v>84</v>
      </c>
      <c r="V3" s="381"/>
      <c r="W3" s="381"/>
      <c r="X3" s="382"/>
      <c r="Y3" s="382"/>
      <c r="Z3" s="310" t="s">
        <v>207</v>
      </c>
      <c r="AA3" s="383" t="s">
        <v>85</v>
      </c>
      <c r="AB3" s="384"/>
      <c r="AC3" s="384"/>
      <c r="AD3" s="384"/>
      <c r="AE3" s="384"/>
      <c r="AF3" s="325" t="s">
        <v>208</v>
      </c>
      <c r="AG3" s="190" t="s">
        <v>28</v>
      </c>
      <c r="AH3" s="75" t="s">
        <v>137</v>
      </c>
    </row>
    <row r="4" spans="1:34" ht="57" customHeight="1" thickBot="1" x14ac:dyDescent="0.3">
      <c r="A4" s="1"/>
      <c r="B4" s="1" t="s">
        <v>93</v>
      </c>
      <c r="C4" s="377"/>
      <c r="D4" s="387"/>
      <c r="E4" s="145"/>
      <c r="F4" s="379"/>
      <c r="G4" s="379"/>
      <c r="H4" s="73"/>
      <c r="I4" s="35" t="s">
        <v>145</v>
      </c>
      <c r="J4" s="160" t="s">
        <v>146</v>
      </c>
      <c r="K4" s="160" t="s">
        <v>147</v>
      </c>
      <c r="L4" s="161" t="s">
        <v>148</v>
      </c>
      <c r="M4" s="161" t="s">
        <v>149</v>
      </c>
      <c r="N4" s="311" t="s">
        <v>140</v>
      </c>
      <c r="O4" s="297" t="s">
        <v>151</v>
      </c>
      <c r="P4" s="298" t="s">
        <v>152</v>
      </c>
      <c r="Q4" s="299" t="s">
        <v>153</v>
      </c>
      <c r="R4" s="298" t="s">
        <v>154</v>
      </c>
      <c r="S4" s="300" t="s">
        <v>205</v>
      </c>
      <c r="T4" s="316" t="s">
        <v>138</v>
      </c>
      <c r="U4" s="294" t="s">
        <v>155</v>
      </c>
      <c r="V4" s="161" t="s">
        <v>156</v>
      </c>
      <c r="W4" s="160" t="s">
        <v>157</v>
      </c>
      <c r="X4" s="161" t="s">
        <v>150</v>
      </c>
      <c r="Y4" s="161" t="s">
        <v>209</v>
      </c>
      <c r="Z4" s="311" t="s">
        <v>138</v>
      </c>
      <c r="AA4" s="161" t="s">
        <v>158</v>
      </c>
      <c r="AB4" s="160" t="s">
        <v>159</v>
      </c>
      <c r="AC4" s="161" t="s">
        <v>160</v>
      </c>
      <c r="AD4" s="161" t="s">
        <v>161</v>
      </c>
      <c r="AE4" s="161" t="s">
        <v>223</v>
      </c>
      <c r="AF4" s="324" t="s">
        <v>141</v>
      </c>
      <c r="AG4" s="156" t="s">
        <v>142</v>
      </c>
      <c r="AH4" s="23" t="s">
        <v>167</v>
      </c>
    </row>
    <row r="5" spans="1:34" ht="15.75" thickBot="1" x14ac:dyDescent="0.3">
      <c r="A5" s="3">
        <v>1</v>
      </c>
      <c r="B5" s="12" t="s">
        <v>6</v>
      </c>
      <c r="C5" s="12" t="s">
        <v>41</v>
      </c>
      <c r="D5" s="350" t="s">
        <v>243</v>
      </c>
      <c r="E5" s="346">
        <v>1</v>
      </c>
      <c r="F5" s="114">
        <v>22</v>
      </c>
      <c r="G5" s="114">
        <v>19</v>
      </c>
      <c r="H5" s="131"/>
      <c r="I5" s="151">
        <v>20</v>
      </c>
      <c r="J5" s="132"/>
      <c r="K5" s="132"/>
      <c r="L5" s="132"/>
      <c r="M5" s="78"/>
      <c r="N5" s="312">
        <f>SUM(I5:L5)</f>
        <v>20</v>
      </c>
      <c r="O5" s="151">
        <v>8</v>
      </c>
      <c r="P5" s="132">
        <v>10</v>
      </c>
      <c r="Q5" s="132">
        <v>0</v>
      </c>
      <c r="R5" s="23">
        <v>1</v>
      </c>
      <c r="S5" s="304"/>
      <c r="T5" s="317">
        <f>SUM(O5:R5)</f>
        <v>19</v>
      </c>
      <c r="U5" s="146">
        <v>7</v>
      </c>
      <c r="V5" s="132">
        <v>1</v>
      </c>
      <c r="W5" s="132">
        <v>6</v>
      </c>
      <c r="X5" s="132"/>
      <c r="Y5" s="189">
        <v>3</v>
      </c>
      <c r="Z5" s="321">
        <f>SUM(U5:Y5)</f>
        <v>17</v>
      </c>
      <c r="AA5" s="151">
        <v>18</v>
      </c>
      <c r="AB5" s="132">
        <v>1</v>
      </c>
      <c r="AC5" s="132"/>
      <c r="AD5" s="132"/>
      <c r="AE5" s="132"/>
      <c r="AF5" s="321">
        <f>SUM(AA5:AE5)</f>
        <v>19</v>
      </c>
      <c r="AG5" s="146">
        <v>17</v>
      </c>
      <c r="AH5" s="50">
        <f>AG5*100/G5</f>
        <v>89.473684210526315</v>
      </c>
    </row>
    <row r="6" spans="1:34" ht="15.75" thickBot="1" x14ac:dyDescent="0.3">
      <c r="A6" s="3">
        <v>2</v>
      </c>
      <c r="B6" s="12" t="s">
        <v>7</v>
      </c>
      <c r="C6" s="12" t="s">
        <v>41</v>
      </c>
      <c r="D6" s="350" t="s">
        <v>243</v>
      </c>
      <c r="E6" s="347">
        <v>2</v>
      </c>
      <c r="F6" s="23">
        <v>31</v>
      </c>
      <c r="G6" s="23">
        <v>15</v>
      </c>
      <c r="H6" s="132"/>
      <c r="I6" s="151">
        <v>15</v>
      </c>
      <c r="J6" s="132"/>
      <c r="K6" s="132"/>
      <c r="L6" s="132"/>
      <c r="M6" s="78"/>
      <c r="N6" s="312">
        <f>SUM(I6:L6)</f>
        <v>15</v>
      </c>
      <c r="O6" s="151">
        <v>5</v>
      </c>
      <c r="P6" s="132">
        <v>1</v>
      </c>
      <c r="Q6" s="132">
        <v>7</v>
      </c>
      <c r="R6" s="23">
        <v>1</v>
      </c>
      <c r="S6" s="304"/>
      <c r="T6" s="317">
        <f>SUM(O6:R6)</f>
        <v>14</v>
      </c>
      <c r="U6" s="146">
        <v>1</v>
      </c>
      <c r="V6" s="132">
        <v>7</v>
      </c>
      <c r="W6" s="132">
        <v>6</v>
      </c>
      <c r="X6" s="132"/>
      <c r="Y6" s="132"/>
      <c r="Z6" s="321">
        <f>SUM(U6:Y6)</f>
        <v>14</v>
      </c>
      <c r="AA6" s="151">
        <v>0</v>
      </c>
      <c r="AB6" s="132">
        <v>9</v>
      </c>
      <c r="AC6" s="132"/>
      <c r="AD6" s="189">
        <v>3</v>
      </c>
      <c r="AE6" s="132"/>
      <c r="AF6" s="321">
        <f>SUM(AA6:AE6)</f>
        <v>12</v>
      </c>
      <c r="AG6" s="192">
        <v>12</v>
      </c>
      <c r="AH6" s="50">
        <f t="shared" ref="AH6:AH16" si="0">AG6*100/G6</f>
        <v>80</v>
      </c>
    </row>
    <row r="7" spans="1:34" ht="15.75" thickBot="1" x14ac:dyDescent="0.3">
      <c r="A7" s="3">
        <v>3</v>
      </c>
      <c r="B7" s="59" t="s">
        <v>9</v>
      </c>
      <c r="C7" s="59" t="s">
        <v>42</v>
      </c>
      <c r="D7" s="351">
        <v>2</v>
      </c>
      <c r="E7" s="347">
        <v>2</v>
      </c>
      <c r="F7" s="23">
        <v>53</v>
      </c>
      <c r="G7" s="23">
        <v>47</v>
      </c>
      <c r="H7" s="132"/>
      <c r="I7" s="151">
        <v>47</v>
      </c>
      <c r="J7" s="132"/>
      <c r="K7" s="132"/>
      <c r="L7" s="132"/>
      <c r="M7" s="78"/>
      <c r="N7" s="312">
        <f>SUM(I7:L7)</f>
        <v>47</v>
      </c>
      <c r="O7" s="151">
        <v>33</v>
      </c>
      <c r="P7" s="132">
        <v>4</v>
      </c>
      <c r="Q7" s="132">
        <v>5</v>
      </c>
      <c r="R7" s="23"/>
      <c r="S7" s="304">
        <v>1</v>
      </c>
      <c r="T7" s="317">
        <f>SUM(O7:S7)</f>
        <v>43</v>
      </c>
      <c r="U7" s="146"/>
      <c r="V7" s="132"/>
      <c r="W7" s="132"/>
      <c r="X7" s="132"/>
      <c r="Y7" s="132"/>
      <c r="Z7" s="321"/>
      <c r="AA7" s="151"/>
      <c r="AB7" s="132"/>
      <c r="AC7" s="132"/>
      <c r="AD7" s="132"/>
      <c r="AE7" s="132"/>
      <c r="AF7" s="321"/>
      <c r="AG7" s="191">
        <v>43</v>
      </c>
      <c r="AH7" s="50">
        <f t="shared" si="0"/>
        <v>91.489361702127653</v>
      </c>
    </row>
    <row r="8" spans="1:34" ht="15.75" thickBot="1" x14ac:dyDescent="0.3">
      <c r="A8" s="3">
        <v>4</v>
      </c>
      <c r="B8" s="12" t="s">
        <v>11</v>
      </c>
      <c r="C8" s="12" t="s">
        <v>41</v>
      </c>
      <c r="D8" s="350" t="s">
        <v>243</v>
      </c>
      <c r="E8" s="347">
        <v>1</v>
      </c>
      <c r="F8" s="23">
        <v>21</v>
      </c>
      <c r="G8" s="23">
        <v>19</v>
      </c>
      <c r="H8" s="132"/>
      <c r="I8" s="151">
        <v>18</v>
      </c>
      <c r="J8" s="132"/>
      <c r="K8" s="132"/>
      <c r="L8" s="132"/>
      <c r="M8" s="78"/>
      <c r="N8" s="312">
        <f>SUM(I8:L8)</f>
        <v>18</v>
      </c>
      <c r="O8" s="151">
        <v>9</v>
      </c>
      <c r="P8" s="132">
        <v>3</v>
      </c>
      <c r="Q8" s="132">
        <v>4</v>
      </c>
      <c r="R8" s="23"/>
      <c r="S8" s="304"/>
      <c r="T8" s="317">
        <f>SUM(O8:R8)</f>
        <v>16</v>
      </c>
      <c r="U8" s="146">
        <v>13</v>
      </c>
      <c r="V8" s="132">
        <v>3</v>
      </c>
      <c r="W8" s="132"/>
      <c r="X8" s="132"/>
      <c r="Y8" s="132"/>
      <c r="Z8" s="321">
        <f>SUM(U8:Y8)</f>
        <v>16</v>
      </c>
      <c r="AA8" s="151">
        <v>9</v>
      </c>
      <c r="AB8" s="132">
        <v>3</v>
      </c>
      <c r="AC8" s="132">
        <v>3</v>
      </c>
      <c r="AD8" s="132"/>
      <c r="AE8" s="132"/>
      <c r="AF8" s="321">
        <f>SUM(AA8:AE8)</f>
        <v>15</v>
      </c>
      <c r="AG8" s="191">
        <v>15</v>
      </c>
      <c r="AH8" s="50">
        <f t="shared" si="0"/>
        <v>78.94736842105263</v>
      </c>
    </row>
    <row r="9" spans="1:34" ht="15.75" thickBot="1" x14ac:dyDescent="0.3">
      <c r="A9" s="3">
        <v>5</v>
      </c>
      <c r="B9" s="59" t="s">
        <v>13</v>
      </c>
      <c r="C9" s="59" t="s">
        <v>42</v>
      </c>
      <c r="D9" s="351">
        <v>2</v>
      </c>
      <c r="E9" s="347">
        <v>2</v>
      </c>
      <c r="F9" s="23">
        <v>31</v>
      </c>
      <c r="G9" s="23">
        <v>21</v>
      </c>
      <c r="H9" s="132"/>
      <c r="I9" s="151">
        <v>20</v>
      </c>
      <c r="J9" s="132"/>
      <c r="K9" s="132"/>
      <c r="L9" s="132"/>
      <c r="M9" s="78">
        <v>1</v>
      </c>
      <c r="N9" s="312">
        <f>SUM(I9:M9)</f>
        <v>21</v>
      </c>
      <c r="O9" s="151">
        <v>21</v>
      </c>
      <c r="P9" s="132"/>
      <c r="Q9" s="132"/>
      <c r="R9" s="23"/>
      <c r="S9" s="304"/>
      <c r="T9" s="317">
        <f>SUM(O9:R9)</f>
        <v>21</v>
      </c>
      <c r="U9" s="146"/>
      <c r="V9" s="132"/>
      <c r="W9" s="132"/>
      <c r="X9" s="132"/>
      <c r="Y9" s="132"/>
      <c r="Z9" s="321"/>
      <c r="AA9" s="151"/>
      <c r="AB9" s="132"/>
      <c r="AC9" s="132"/>
      <c r="AD9" s="132"/>
      <c r="AE9" s="132"/>
      <c r="AF9" s="321"/>
      <c r="AG9" s="191">
        <v>21</v>
      </c>
      <c r="AH9" s="50">
        <f t="shared" si="0"/>
        <v>100</v>
      </c>
    </row>
    <row r="10" spans="1:34" ht="15.75" thickBot="1" x14ac:dyDescent="0.3">
      <c r="A10" s="3">
        <v>6</v>
      </c>
      <c r="B10" s="60" t="s">
        <v>17</v>
      </c>
      <c r="C10" s="59" t="s">
        <v>42</v>
      </c>
      <c r="D10" s="351">
        <v>1</v>
      </c>
      <c r="E10" s="347">
        <v>1</v>
      </c>
      <c r="F10" s="23">
        <v>20</v>
      </c>
      <c r="G10" s="23">
        <v>12</v>
      </c>
      <c r="H10" s="189">
        <v>12</v>
      </c>
      <c r="I10" s="281"/>
      <c r="J10" s="282"/>
      <c r="K10" s="282"/>
      <c r="L10" s="282"/>
      <c r="M10" s="283"/>
      <c r="N10" s="313"/>
      <c r="O10" s="281"/>
      <c r="P10" s="282"/>
      <c r="Q10" s="282"/>
      <c r="R10" s="293"/>
      <c r="S10" s="305"/>
      <c r="T10" s="318"/>
      <c r="U10" s="287"/>
      <c r="V10" s="282"/>
      <c r="W10" s="282"/>
      <c r="X10" s="282"/>
      <c r="Y10" s="282"/>
      <c r="Z10" s="322"/>
      <c r="AA10" s="281"/>
      <c r="AB10" s="282"/>
      <c r="AC10" s="282"/>
      <c r="AD10" s="282"/>
      <c r="AE10" s="282"/>
      <c r="AF10" s="322"/>
      <c r="AG10" s="343">
        <v>12</v>
      </c>
      <c r="AH10" s="50">
        <f t="shared" si="0"/>
        <v>100</v>
      </c>
    </row>
    <row r="11" spans="1:34" ht="15.75" thickBot="1" x14ac:dyDescent="0.3">
      <c r="A11" s="3">
        <v>7</v>
      </c>
      <c r="B11" s="13" t="s">
        <v>19</v>
      </c>
      <c r="C11" s="12" t="s">
        <v>41</v>
      </c>
      <c r="D11" s="350" t="s">
        <v>244</v>
      </c>
      <c r="E11" s="347">
        <v>2</v>
      </c>
      <c r="F11" s="23">
        <v>33</v>
      </c>
      <c r="G11" s="23">
        <v>25</v>
      </c>
      <c r="H11" s="132"/>
      <c r="I11" s="151">
        <v>24</v>
      </c>
      <c r="J11" s="132"/>
      <c r="K11" s="132"/>
      <c r="L11" s="132">
        <v>1</v>
      </c>
      <c r="M11" s="78"/>
      <c r="N11" s="312">
        <f>SUM(I11:L11)</f>
        <v>25</v>
      </c>
      <c r="O11" s="151">
        <v>15</v>
      </c>
      <c r="P11" s="132">
        <v>1</v>
      </c>
      <c r="Q11" s="132">
        <v>2</v>
      </c>
      <c r="R11" s="23"/>
      <c r="S11" s="304">
        <v>6</v>
      </c>
      <c r="T11" s="317">
        <f>SUM(O11:S11)</f>
        <v>24</v>
      </c>
      <c r="U11" s="146">
        <v>4</v>
      </c>
      <c r="V11" s="132">
        <v>21</v>
      </c>
      <c r="W11" s="132"/>
      <c r="X11" s="132"/>
      <c r="Y11" s="132"/>
      <c r="Z11" s="321">
        <f>SUM(U11:Y11)</f>
        <v>25</v>
      </c>
      <c r="AA11" s="151">
        <v>18</v>
      </c>
      <c r="AB11" s="132">
        <v>6</v>
      </c>
      <c r="AC11" s="132">
        <v>1</v>
      </c>
      <c r="AD11" s="132"/>
      <c r="AE11" s="132"/>
      <c r="AF11" s="321">
        <f>SUM(AA11:AE11)</f>
        <v>25</v>
      </c>
      <c r="AG11" s="191">
        <v>24</v>
      </c>
      <c r="AH11" s="50">
        <f t="shared" si="0"/>
        <v>96</v>
      </c>
    </row>
    <row r="12" spans="1:34" ht="15.75" thickBot="1" x14ac:dyDescent="0.3">
      <c r="A12" s="3">
        <v>8</v>
      </c>
      <c r="B12" s="13" t="s">
        <v>20</v>
      </c>
      <c r="C12" s="12" t="s">
        <v>41</v>
      </c>
      <c r="D12" s="350" t="s">
        <v>244</v>
      </c>
      <c r="E12" s="347">
        <v>3</v>
      </c>
      <c r="F12" s="23">
        <v>63</v>
      </c>
      <c r="G12" s="23">
        <v>57</v>
      </c>
      <c r="H12" s="132"/>
      <c r="I12" s="151">
        <v>54</v>
      </c>
      <c r="J12" s="132">
        <v>1</v>
      </c>
      <c r="K12" s="132"/>
      <c r="L12" s="132">
        <v>1</v>
      </c>
      <c r="M12" s="78"/>
      <c r="N12" s="312">
        <f>SUM(I12:L12)</f>
        <v>56</v>
      </c>
      <c r="O12" s="151">
        <v>10</v>
      </c>
      <c r="P12" s="132">
        <v>31</v>
      </c>
      <c r="Q12" s="132">
        <v>6</v>
      </c>
      <c r="R12" s="23">
        <v>7</v>
      </c>
      <c r="S12" s="304">
        <v>1</v>
      </c>
      <c r="T12" s="317">
        <f>SUM(O12:S12)</f>
        <v>55</v>
      </c>
      <c r="U12" s="146">
        <v>39</v>
      </c>
      <c r="V12" s="132">
        <v>13</v>
      </c>
      <c r="W12" s="132">
        <v>2</v>
      </c>
      <c r="X12" s="132"/>
      <c r="Y12" s="189">
        <v>1</v>
      </c>
      <c r="Z12" s="321">
        <f>SUM(U12:Y12)</f>
        <v>55</v>
      </c>
      <c r="AA12" s="151">
        <v>48</v>
      </c>
      <c r="AB12" s="132">
        <v>3</v>
      </c>
      <c r="AC12" s="132">
        <v>3</v>
      </c>
      <c r="AD12" s="132"/>
      <c r="AE12" s="132"/>
      <c r="AF12" s="321">
        <f>SUM(AA12:AE12)</f>
        <v>54</v>
      </c>
      <c r="AG12" s="191">
        <v>54</v>
      </c>
      <c r="AH12" s="50">
        <f t="shared" si="0"/>
        <v>94.736842105263165</v>
      </c>
    </row>
    <row r="13" spans="1:34" ht="15.75" thickBot="1" x14ac:dyDescent="0.3">
      <c r="A13" s="3">
        <v>9</v>
      </c>
      <c r="B13" s="13" t="s">
        <v>21</v>
      </c>
      <c r="C13" s="12" t="s">
        <v>41</v>
      </c>
      <c r="D13" s="350" t="s">
        <v>247</v>
      </c>
      <c r="E13" s="347">
        <v>1</v>
      </c>
      <c r="F13" s="23">
        <v>21</v>
      </c>
      <c r="G13" s="23">
        <v>14</v>
      </c>
      <c r="H13" s="132"/>
      <c r="I13" s="151">
        <v>12</v>
      </c>
      <c r="J13" s="132"/>
      <c r="K13" s="132"/>
      <c r="L13" s="132"/>
      <c r="M13" s="78"/>
      <c r="N13" s="312">
        <f>SUM(I13:L13)</f>
        <v>12</v>
      </c>
      <c r="O13" s="151">
        <v>7</v>
      </c>
      <c r="P13" s="132">
        <v>1</v>
      </c>
      <c r="Q13" s="132">
        <v>1</v>
      </c>
      <c r="R13" s="23">
        <v>5</v>
      </c>
      <c r="S13" s="304">
        <v>1</v>
      </c>
      <c r="T13" s="317">
        <f>SUM(O13:S13)</f>
        <v>15</v>
      </c>
      <c r="U13" s="146">
        <v>3</v>
      </c>
      <c r="V13" s="132">
        <v>6</v>
      </c>
      <c r="W13" s="132">
        <v>1</v>
      </c>
      <c r="X13" s="132"/>
      <c r="Y13" s="132"/>
      <c r="Z13" s="321">
        <f>SUM(U13:Y13)</f>
        <v>10</v>
      </c>
      <c r="AA13" s="151">
        <v>5</v>
      </c>
      <c r="AB13" s="132">
        <v>3</v>
      </c>
      <c r="AC13" s="132">
        <v>1</v>
      </c>
      <c r="AD13" s="132"/>
      <c r="AE13" s="132"/>
      <c r="AF13" s="321">
        <f>SUM(AA13:AE13)</f>
        <v>9</v>
      </c>
      <c r="AG13" s="191">
        <v>8</v>
      </c>
      <c r="AH13" s="50">
        <f t="shared" si="0"/>
        <v>57.142857142857146</v>
      </c>
    </row>
    <row r="14" spans="1:34" ht="15.75" thickBot="1" x14ac:dyDescent="0.3">
      <c r="A14" s="3">
        <v>10</v>
      </c>
      <c r="B14" s="13" t="s">
        <v>22</v>
      </c>
      <c r="C14" s="12" t="s">
        <v>41</v>
      </c>
      <c r="D14" s="350" t="s">
        <v>247</v>
      </c>
      <c r="E14" s="347">
        <v>1</v>
      </c>
      <c r="F14" s="23">
        <v>22</v>
      </c>
      <c r="G14" s="23">
        <v>18</v>
      </c>
      <c r="H14" s="132"/>
      <c r="I14" s="151">
        <v>17</v>
      </c>
      <c r="J14" s="132"/>
      <c r="K14" s="132"/>
      <c r="L14" s="132"/>
      <c r="M14" s="78"/>
      <c r="N14" s="312">
        <f>SUM(I14:L14)</f>
        <v>17</v>
      </c>
      <c r="O14" s="151">
        <v>11</v>
      </c>
      <c r="P14" s="132">
        <v>0</v>
      </c>
      <c r="Q14" s="132">
        <v>1</v>
      </c>
      <c r="R14" s="23"/>
      <c r="S14" s="304"/>
      <c r="T14" s="317">
        <f>SUM(O14:R14)</f>
        <v>12</v>
      </c>
      <c r="U14" s="146">
        <v>12</v>
      </c>
      <c r="V14" s="132">
        <v>2</v>
      </c>
      <c r="W14" s="132">
        <v>3</v>
      </c>
      <c r="X14" s="132"/>
      <c r="Y14" s="132"/>
      <c r="Z14" s="321">
        <f>SUM(U14:Y14)</f>
        <v>17</v>
      </c>
      <c r="AA14" s="151">
        <v>0</v>
      </c>
      <c r="AB14" s="132">
        <v>15</v>
      </c>
      <c r="AC14" s="132"/>
      <c r="AD14" s="132"/>
      <c r="AE14" s="132"/>
      <c r="AF14" s="321">
        <f>SUM(AA14:AE14)</f>
        <v>15</v>
      </c>
      <c r="AG14" s="191">
        <v>15</v>
      </c>
      <c r="AH14" s="50">
        <f t="shared" si="0"/>
        <v>83.333333333333329</v>
      </c>
    </row>
    <row r="15" spans="1:34" ht="24.75" thickBot="1" x14ac:dyDescent="0.3">
      <c r="A15" s="3">
        <v>11</v>
      </c>
      <c r="B15" s="60" t="s">
        <v>87</v>
      </c>
      <c r="C15" s="59" t="s">
        <v>42</v>
      </c>
      <c r="D15" s="351">
        <v>2</v>
      </c>
      <c r="E15" s="347">
        <v>1</v>
      </c>
      <c r="F15" s="23">
        <v>22</v>
      </c>
      <c r="G15" s="23">
        <v>15</v>
      </c>
      <c r="H15" s="189">
        <v>15</v>
      </c>
      <c r="I15" s="281"/>
      <c r="J15" s="282"/>
      <c r="K15" s="282"/>
      <c r="L15" s="282"/>
      <c r="M15" s="283"/>
      <c r="N15" s="313"/>
      <c r="O15" s="281"/>
      <c r="P15" s="282"/>
      <c r="Q15" s="282"/>
      <c r="R15" s="293"/>
      <c r="S15" s="305"/>
      <c r="T15" s="318"/>
      <c r="U15" s="287"/>
      <c r="V15" s="282"/>
      <c r="W15" s="282"/>
      <c r="X15" s="282"/>
      <c r="Y15" s="282"/>
      <c r="Z15" s="322"/>
      <c r="AA15" s="281"/>
      <c r="AB15" s="282"/>
      <c r="AC15" s="282"/>
      <c r="AD15" s="282"/>
      <c r="AE15" s="282"/>
      <c r="AF15" s="322"/>
      <c r="AG15" s="343">
        <v>15</v>
      </c>
      <c r="AH15" s="50">
        <f t="shared" si="0"/>
        <v>100</v>
      </c>
    </row>
    <row r="16" spans="1:34" ht="15.75" thickBot="1" x14ac:dyDescent="0.3">
      <c r="A16" s="3">
        <v>12</v>
      </c>
      <c r="B16" s="13" t="s">
        <v>24</v>
      </c>
      <c r="C16" s="12" t="s">
        <v>41</v>
      </c>
      <c r="D16" s="350" t="s">
        <v>243</v>
      </c>
      <c r="E16" s="347">
        <v>1</v>
      </c>
      <c r="F16" s="23">
        <v>23</v>
      </c>
      <c r="G16" s="23">
        <v>20</v>
      </c>
      <c r="H16" s="132"/>
      <c r="I16" s="151">
        <v>18</v>
      </c>
      <c r="J16" s="132">
        <v>1</v>
      </c>
      <c r="K16" s="132"/>
      <c r="L16" s="132">
        <v>1</v>
      </c>
      <c r="M16" s="78"/>
      <c r="N16" s="312">
        <f>SUM(I16:L16)</f>
        <v>20</v>
      </c>
      <c r="O16" s="151">
        <v>20</v>
      </c>
      <c r="P16" s="132"/>
      <c r="Q16" s="132"/>
      <c r="R16" s="23"/>
      <c r="S16" s="304"/>
      <c r="T16" s="317">
        <f>SUM(O16:R16)</f>
        <v>20</v>
      </c>
      <c r="U16" s="146">
        <v>20</v>
      </c>
      <c r="V16" s="132"/>
      <c r="W16" s="132"/>
      <c r="X16" s="132"/>
      <c r="Y16" s="132"/>
      <c r="Z16" s="321">
        <f>SUM(U16:Y16)</f>
        <v>20</v>
      </c>
      <c r="AA16" s="151">
        <v>20</v>
      </c>
      <c r="AB16" s="132"/>
      <c r="AC16" s="132"/>
      <c r="AD16" s="132"/>
      <c r="AE16" s="132"/>
      <c r="AF16" s="321">
        <f>SUM(AA16:AE16)</f>
        <v>20</v>
      </c>
      <c r="AG16" s="192">
        <v>20</v>
      </c>
      <c r="AH16" s="50">
        <f t="shared" si="0"/>
        <v>100</v>
      </c>
    </row>
    <row r="17" spans="1:34" ht="15.75" thickBot="1" x14ac:dyDescent="0.3">
      <c r="A17" s="3">
        <v>13</v>
      </c>
      <c r="B17" s="14" t="s">
        <v>25</v>
      </c>
      <c r="C17" s="12" t="s">
        <v>41</v>
      </c>
      <c r="D17" s="350" t="s">
        <v>243</v>
      </c>
      <c r="E17" s="348"/>
      <c r="F17" s="118"/>
      <c r="G17" s="118"/>
      <c r="H17" s="133"/>
      <c r="I17" s="153"/>
      <c r="J17" s="133"/>
      <c r="K17" s="133"/>
      <c r="L17" s="133"/>
      <c r="M17" s="206"/>
      <c r="N17" s="314"/>
      <c r="O17" s="306"/>
      <c r="P17" s="307"/>
      <c r="Q17" s="307"/>
      <c r="R17" s="308"/>
      <c r="S17" s="309"/>
      <c r="T17" s="319"/>
      <c r="U17" s="147"/>
      <c r="V17" s="133"/>
      <c r="W17" s="133"/>
      <c r="X17" s="133"/>
      <c r="Y17" s="133"/>
      <c r="Z17" s="323"/>
      <c r="AA17" s="153"/>
      <c r="AB17" s="133"/>
      <c r="AC17" s="133"/>
      <c r="AD17" s="133"/>
      <c r="AE17" s="133"/>
      <c r="AF17" s="159"/>
      <c r="AG17" s="193">
        <v>0</v>
      </c>
      <c r="AH17" s="50">
        <v>0</v>
      </c>
    </row>
    <row r="18" spans="1:34" ht="15.75" thickBot="1" x14ac:dyDescent="0.3">
      <c r="A18" s="207"/>
      <c r="B18" s="208" t="s">
        <v>27</v>
      </c>
      <c r="C18" s="230"/>
      <c r="D18" s="230" t="s">
        <v>245</v>
      </c>
      <c r="E18" s="349">
        <f>SUM(E5:E17)</f>
        <v>18</v>
      </c>
      <c r="F18" s="211">
        <f>SUM(F5:F17)</f>
        <v>362</v>
      </c>
      <c r="G18" s="211">
        <f>SUM(G5:G17)</f>
        <v>282</v>
      </c>
      <c r="H18" s="212">
        <f>SUM(H10:H17)</f>
        <v>27</v>
      </c>
      <c r="I18" s="216">
        <f>SUM(I5:I17)</f>
        <v>245</v>
      </c>
      <c r="J18" s="212">
        <f>SUM(J5:J17)</f>
        <v>2</v>
      </c>
      <c r="K18" s="212"/>
      <c r="L18" s="212">
        <f>SUM(L5:L17)</f>
        <v>3</v>
      </c>
      <c r="M18" s="212">
        <f>SUM(M5:M17)</f>
        <v>1</v>
      </c>
      <c r="N18" s="315">
        <f>SUM(I18:L18)</f>
        <v>250</v>
      </c>
      <c r="O18" s="301">
        <f>SUM(O5:O17)</f>
        <v>139</v>
      </c>
      <c r="P18" s="302">
        <f>SUM(P5:P17)</f>
        <v>51</v>
      </c>
      <c r="Q18" s="302">
        <f>SUM(Q5:Q17)</f>
        <v>26</v>
      </c>
      <c r="R18" s="303">
        <f>SUM(R5:R17)</f>
        <v>14</v>
      </c>
      <c r="S18" s="303">
        <f>SUM(S5:S17)</f>
        <v>9</v>
      </c>
      <c r="T18" s="320">
        <f>SUM(O18:R18)</f>
        <v>230</v>
      </c>
      <c r="U18" s="214">
        <f>SUM(U5:U17)</f>
        <v>99</v>
      </c>
      <c r="V18" s="212">
        <f>SUM(V5:V17)</f>
        <v>53</v>
      </c>
      <c r="W18" s="212">
        <f>SUM(W5:W17)</f>
        <v>18</v>
      </c>
      <c r="X18" s="212"/>
      <c r="Y18" s="212">
        <f>SUM(Y5:Y17)</f>
        <v>4</v>
      </c>
      <c r="Z18" s="315">
        <f>SUM(U18:Y18)</f>
        <v>174</v>
      </c>
      <c r="AA18" s="216">
        <f>SUM(AA5:AA17)</f>
        <v>118</v>
      </c>
      <c r="AB18" s="212">
        <f>SUM(AB5:AB17)</f>
        <v>40</v>
      </c>
      <c r="AC18" s="212">
        <f>SUM(AC5:AC17)</f>
        <v>8</v>
      </c>
      <c r="AD18" s="212">
        <f>SUM(AD5:AD17)</f>
        <v>3</v>
      </c>
      <c r="AE18" s="212"/>
      <c r="AF18" s="213">
        <f>SUM(AA18:AE18)</f>
        <v>169</v>
      </c>
      <c r="AG18" s="214">
        <f>SUM(AG5:AG17)</f>
        <v>256</v>
      </c>
      <c r="AH18" s="220">
        <f>AG18*100/G18</f>
        <v>90.780141843971634</v>
      </c>
    </row>
    <row r="19" spans="1:34" x14ac:dyDescent="0.25">
      <c r="A19" s="136"/>
      <c r="B19" s="137" t="s">
        <v>186</v>
      </c>
      <c r="C19" s="50"/>
      <c r="D19" s="50"/>
      <c r="E19" s="247"/>
      <c r="F19" s="137"/>
      <c r="G19" s="137">
        <f>G18*100/F18</f>
        <v>77.900552486187848</v>
      </c>
      <c r="H19" s="245">
        <v>27</v>
      </c>
      <c r="I19" s="136"/>
      <c r="J19" s="137"/>
      <c r="K19" s="137"/>
      <c r="L19" s="137"/>
      <c r="M19" s="245"/>
      <c r="N19" s="157">
        <f>G5+G6+G7+G8+G9+G11+G12+G13+G14+G16</f>
        <v>255</v>
      </c>
      <c r="O19" s="295"/>
      <c r="P19" s="272"/>
      <c r="Q19" s="272"/>
      <c r="R19" s="291"/>
      <c r="S19" s="292"/>
      <c r="T19" s="296">
        <f>G5+G6+G7+G8+G9+G11+G12+G13+G14+G16</f>
        <v>255</v>
      </c>
      <c r="U19" s="136"/>
      <c r="V19" s="137"/>
      <c r="W19" s="137"/>
      <c r="X19" s="245"/>
      <c r="Y19" s="245"/>
      <c r="Z19" s="157">
        <v>187</v>
      </c>
      <c r="AA19" s="136"/>
      <c r="AB19" s="137"/>
      <c r="AC19" s="137"/>
      <c r="AD19" s="245"/>
      <c r="AE19" s="245"/>
      <c r="AF19" s="157">
        <v>187</v>
      </c>
      <c r="AG19" s="247">
        <f>AG18*100/G18</f>
        <v>90.780141843971634</v>
      </c>
      <c r="AH19" s="221"/>
    </row>
    <row r="20" spans="1:34" x14ac:dyDescent="0.25">
      <c r="A20" s="233"/>
      <c r="B20" s="220" t="s">
        <v>198</v>
      </c>
      <c r="C20" s="50"/>
      <c r="D20" s="50"/>
      <c r="E20" s="236"/>
      <c r="F20" s="220"/>
      <c r="G20" s="220"/>
      <c r="H20" s="246">
        <v>100</v>
      </c>
      <c r="I20" s="233"/>
      <c r="J20" s="220"/>
      <c r="K20" s="220"/>
      <c r="L20" s="220"/>
      <c r="M20" s="246"/>
      <c r="N20" s="217">
        <f>N18*100/N19</f>
        <v>98.039215686274517</v>
      </c>
      <c r="O20" s="233"/>
      <c r="P20" s="220"/>
      <c r="Q20" s="220"/>
      <c r="R20" s="246"/>
      <c r="S20" s="288"/>
      <c r="T20" s="217">
        <f>T18*100/T19</f>
        <v>90.196078431372555</v>
      </c>
      <c r="U20" s="233"/>
      <c r="V20" s="220"/>
      <c r="W20" s="220"/>
      <c r="X20" s="246"/>
      <c r="Y20" s="246"/>
      <c r="Z20" s="217">
        <f>Z18*100/Z19</f>
        <v>93.048128342245988</v>
      </c>
      <c r="AA20" s="233"/>
      <c r="AB20" s="220"/>
      <c r="AC20" s="220"/>
      <c r="AD20" s="246"/>
      <c r="AE20" s="246"/>
      <c r="AF20" s="217">
        <f>AF18*100/AF19</f>
        <v>90.37433155080214</v>
      </c>
      <c r="AG20" s="236"/>
      <c r="AH20" s="234"/>
    </row>
    <row r="21" spans="1:34" x14ac:dyDescent="0.25">
      <c r="A21" s="50"/>
      <c r="B21" s="50" t="s">
        <v>196</v>
      </c>
      <c r="C21" s="50">
        <v>2013</v>
      </c>
      <c r="D21" s="23" t="s">
        <v>253</v>
      </c>
      <c r="E21" s="81">
        <f>E7+E9+E10+E15</f>
        <v>6</v>
      </c>
      <c r="F21" s="50">
        <f>F7+F9+F10+F15</f>
        <v>126</v>
      </c>
      <c r="G21" s="50">
        <f t="shared" ref="G21:AF21" si="1">G7+G9+G10+G15</f>
        <v>95</v>
      </c>
      <c r="H21" s="51">
        <f t="shared" si="1"/>
        <v>27</v>
      </c>
      <c r="I21" s="139">
        <f t="shared" si="1"/>
        <v>67</v>
      </c>
      <c r="J21" s="50">
        <f t="shared" si="1"/>
        <v>0</v>
      </c>
      <c r="K21" s="50">
        <f t="shared" si="1"/>
        <v>0</v>
      </c>
      <c r="L21" s="50">
        <f t="shared" si="1"/>
        <v>0</v>
      </c>
      <c r="M21" s="51">
        <f t="shared" si="1"/>
        <v>1</v>
      </c>
      <c r="N21" s="205">
        <f t="shared" si="1"/>
        <v>68</v>
      </c>
      <c r="O21" s="139">
        <f t="shared" si="1"/>
        <v>54</v>
      </c>
      <c r="P21" s="139">
        <f>P7+P9+P10+P15</f>
        <v>4</v>
      </c>
      <c r="Q21" s="139">
        <f>Q7+Q9+Q10+Q15</f>
        <v>5</v>
      </c>
      <c r="R21" s="139">
        <f>R7+R9+R10+R15</f>
        <v>0</v>
      </c>
      <c r="S21" s="139">
        <f>S7+S9+S10+S15</f>
        <v>1</v>
      </c>
      <c r="T21" s="205">
        <f t="shared" si="1"/>
        <v>64</v>
      </c>
      <c r="U21" s="139">
        <f t="shared" si="1"/>
        <v>0</v>
      </c>
      <c r="V21" s="50">
        <f t="shared" si="1"/>
        <v>0</v>
      </c>
      <c r="W21" s="50">
        <f t="shared" si="1"/>
        <v>0</v>
      </c>
      <c r="X21" s="50">
        <f>X7+X9+X10+X15</f>
        <v>0</v>
      </c>
      <c r="Y21" s="51">
        <f t="shared" si="1"/>
        <v>0</v>
      </c>
      <c r="Z21" s="205">
        <f t="shared" si="1"/>
        <v>0</v>
      </c>
      <c r="AA21" s="139">
        <f t="shared" si="1"/>
        <v>0</v>
      </c>
      <c r="AB21" s="139">
        <f>AB7+AB9+AB10+AB15</f>
        <v>0</v>
      </c>
      <c r="AC21" s="139">
        <f>AC7+AC9+AC10+AC15</f>
        <v>0</v>
      </c>
      <c r="AD21" s="139">
        <f>AD7+AD9+AD10+AD15</f>
        <v>0</v>
      </c>
      <c r="AE21" s="51">
        <f t="shared" si="1"/>
        <v>0</v>
      </c>
      <c r="AF21" s="205">
        <f t="shared" si="1"/>
        <v>0</v>
      </c>
      <c r="AG21" s="333">
        <f>AG7+AG9+AG10+AG15</f>
        <v>91</v>
      </c>
      <c r="AH21" s="251">
        <f>AG21*100/G21</f>
        <v>95.78947368421052</v>
      </c>
    </row>
    <row r="22" spans="1:34" x14ac:dyDescent="0.25">
      <c r="A22" s="50"/>
      <c r="B22" s="50" t="s">
        <v>197</v>
      </c>
      <c r="C22" s="50">
        <v>2013</v>
      </c>
      <c r="D22" s="23" t="s">
        <v>256</v>
      </c>
      <c r="E22" s="81">
        <f>E5+E6+E8+E11+E12+E13+E14+E16</f>
        <v>12</v>
      </c>
      <c r="F22" s="50">
        <f>F5+F6+F8+F11+F12+F13+F14+F16</f>
        <v>236</v>
      </c>
      <c r="G22" s="50">
        <f t="shared" ref="G22:AG22" si="2">G5+G6+G8+G11+G12+G13+G14+G16</f>
        <v>187</v>
      </c>
      <c r="H22" s="51">
        <f t="shared" si="2"/>
        <v>0</v>
      </c>
      <c r="I22" s="139">
        <f t="shared" si="2"/>
        <v>178</v>
      </c>
      <c r="J22" s="50">
        <f t="shared" si="2"/>
        <v>2</v>
      </c>
      <c r="K22" s="50">
        <f t="shared" si="2"/>
        <v>0</v>
      </c>
      <c r="L22" s="50">
        <f t="shared" si="2"/>
        <v>3</v>
      </c>
      <c r="M22" s="51">
        <f t="shared" si="2"/>
        <v>0</v>
      </c>
      <c r="N22" s="205">
        <f t="shared" si="2"/>
        <v>183</v>
      </c>
      <c r="O22" s="139">
        <f t="shared" si="2"/>
        <v>85</v>
      </c>
      <c r="P22" s="139">
        <f>P5+P6+P8+P11+P12+P13+P14+P16</f>
        <v>47</v>
      </c>
      <c r="Q22" s="139">
        <f>Q5+Q6+Q8+Q11+Q12+Q13+Q14+Q16</f>
        <v>21</v>
      </c>
      <c r="R22" s="139">
        <f>R5+R6+R8+R11+R12+R13+R14+R16</f>
        <v>14</v>
      </c>
      <c r="S22" s="139">
        <f>S5+S6+S8+S11+S12+S13+S14+S16</f>
        <v>8</v>
      </c>
      <c r="T22" s="205">
        <f t="shared" si="2"/>
        <v>175</v>
      </c>
      <c r="U22" s="139">
        <f t="shared" si="2"/>
        <v>99</v>
      </c>
      <c r="V22" s="50">
        <f t="shared" si="2"/>
        <v>53</v>
      </c>
      <c r="W22" s="50">
        <f t="shared" si="2"/>
        <v>18</v>
      </c>
      <c r="X22" s="50">
        <f>X5+X6+X8+X11+X12+X13+X14+X16</f>
        <v>0</v>
      </c>
      <c r="Y22" s="51">
        <f t="shared" si="2"/>
        <v>4</v>
      </c>
      <c r="Z22" s="205">
        <f t="shared" si="2"/>
        <v>174</v>
      </c>
      <c r="AA22" s="139">
        <f t="shared" si="2"/>
        <v>118</v>
      </c>
      <c r="AB22" s="139">
        <f>AB5+AB6+AB8+AB11+AB12+AB13+AB14+AB16</f>
        <v>40</v>
      </c>
      <c r="AC22" s="139">
        <f>AC5+AC6+AC8+AC11+AC12+AC13+AC14+AC16</f>
        <v>8</v>
      </c>
      <c r="AD22" s="139">
        <f>AD5+AD6+AD8+AD11+AD12+AD13+AD14+AD16</f>
        <v>3</v>
      </c>
      <c r="AE22" s="51">
        <f t="shared" si="2"/>
        <v>0</v>
      </c>
      <c r="AF22" s="205">
        <f t="shared" si="2"/>
        <v>169</v>
      </c>
      <c r="AG22" s="333">
        <f t="shared" si="2"/>
        <v>165</v>
      </c>
      <c r="AH22" s="251">
        <f>AG22*100/G22</f>
        <v>88.235294117647058</v>
      </c>
    </row>
    <row r="23" spans="1:34" ht="15.75" thickBot="1" x14ac:dyDescent="0.3">
      <c r="A23" s="50"/>
      <c r="B23" s="50" t="s">
        <v>136</v>
      </c>
      <c r="C23" s="50">
        <v>2013</v>
      </c>
      <c r="D23" s="23">
        <v>27</v>
      </c>
      <c r="E23" s="81">
        <f>SUM(E21:E22)</f>
        <v>18</v>
      </c>
      <c r="F23" s="50">
        <f>SUM(F21:F22)</f>
        <v>362</v>
      </c>
      <c r="G23" s="50">
        <f t="shared" ref="G23:AG23" si="3">SUM(G21:G22)</f>
        <v>282</v>
      </c>
      <c r="H23" s="51">
        <f t="shared" si="3"/>
        <v>27</v>
      </c>
      <c r="I23" s="142">
        <f t="shared" si="3"/>
        <v>245</v>
      </c>
      <c r="J23" s="143">
        <f t="shared" si="3"/>
        <v>2</v>
      </c>
      <c r="K23" s="143">
        <f t="shared" si="3"/>
        <v>0</v>
      </c>
      <c r="L23" s="143">
        <f t="shared" si="3"/>
        <v>3</v>
      </c>
      <c r="M23" s="248">
        <f t="shared" si="3"/>
        <v>1</v>
      </c>
      <c r="N23" s="249">
        <f t="shared" si="3"/>
        <v>251</v>
      </c>
      <c r="O23" s="142">
        <f t="shared" si="3"/>
        <v>139</v>
      </c>
      <c r="P23" s="142">
        <f>SUM(P21:P22)</f>
        <v>51</v>
      </c>
      <c r="Q23" s="142">
        <f>SUM(Q21:Q22)</f>
        <v>26</v>
      </c>
      <c r="R23" s="142">
        <f>SUM(R21:R22)</f>
        <v>14</v>
      </c>
      <c r="S23" s="142">
        <f>SUM(S21:S22)</f>
        <v>9</v>
      </c>
      <c r="T23" s="249">
        <f t="shared" si="3"/>
        <v>239</v>
      </c>
      <c r="U23" s="142">
        <f t="shared" si="3"/>
        <v>99</v>
      </c>
      <c r="V23" s="143">
        <f t="shared" si="3"/>
        <v>53</v>
      </c>
      <c r="W23" s="143">
        <f t="shared" si="3"/>
        <v>18</v>
      </c>
      <c r="X23" s="143">
        <f>SUM(X21:X22)</f>
        <v>0</v>
      </c>
      <c r="Y23" s="248">
        <f t="shared" si="3"/>
        <v>4</v>
      </c>
      <c r="Z23" s="249">
        <f t="shared" si="3"/>
        <v>174</v>
      </c>
      <c r="AA23" s="142">
        <f t="shared" si="3"/>
        <v>118</v>
      </c>
      <c r="AB23" s="142">
        <f>SUM(AB21:AB22)</f>
        <v>40</v>
      </c>
      <c r="AC23" s="142">
        <f>SUM(AC21:AC22)</f>
        <v>8</v>
      </c>
      <c r="AD23" s="142">
        <f>SUM(AD21:AD22)</f>
        <v>3</v>
      </c>
      <c r="AE23" s="248">
        <f t="shared" si="3"/>
        <v>0</v>
      </c>
      <c r="AF23" s="249">
        <f t="shared" si="3"/>
        <v>169</v>
      </c>
      <c r="AG23" s="333">
        <f t="shared" si="3"/>
        <v>256</v>
      </c>
      <c r="AH23" s="251">
        <f>AG23*100/G23</f>
        <v>90.780141843971634</v>
      </c>
    </row>
    <row r="25" spans="1:34" x14ac:dyDescent="0.25">
      <c r="A25" s="50"/>
      <c r="B25" s="50" t="s">
        <v>236</v>
      </c>
      <c r="C25" s="50" t="s">
        <v>237</v>
      </c>
      <c r="D25" s="50" t="s">
        <v>250</v>
      </c>
      <c r="E25" s="50">
        <f>D7+D9</f>
        <v>4</v>
      </c>
      <c r="F25" s="50">
        <f>F7+F9</f>
        <v>84</v>
      </c>
      <c r="G25" s="50">
        <f t="shared" ref="G25:AG25" si="4">G7+G9</f>
        <v>68</v>
      </c>
      <c r="H25" s="50">
        <f t="shared" si="4"/>
        <v>0</v>
      </c>
      <c r="I25" s="50">
        <f t="shared" si="4"/>
        <v>67</v>
      </c>
      <c r="J25" s="50">
        <f t="shared" si="4"/>
        <v>0</v>
      </c>
      <c r="K25" s="50">
        <f t="shared" si="4"/>
        <v>0</v>
      </c>
      <c r="L25" s="50">
        <f t="shared" si="4"/>
        <v>0</v>
      </c>
      <c r="M25" s="50">
        <f t="shared" si="4"/>
        <v>1</v>
      </c>
      <c r="N25" s="50">
        <f t="shared" si="4"/>
        <v>68</v>
      </c>
      <c r="O25" s="50">
        <f t="shared" si="4"/>
        <v>54</v>
      </c>
      <c r="P25" s="50">
        <f t="shared" si="4"/>
        <v>4</v>
      </c>
      <c r="Q25" s="50">
        <f t="shared" si="4"/>
        <v>5</v>
      </c>
      <c r="R25" s="50">
        <f t="shared" si="4"/>
        <v>0</v>
      </c>
      <c r="S25" s="50">
        <f t="shared" si="4"/>
        <v>1</v>
      </c>
      <c r="T25" s="50">
        <f t="shared" si="4"/>
        <v>64</v>
      </c>
      <c r="U25" s="50">
        <f t="shared" si="4"/>
        <v>0</v>
      </c>
      <c r="V25" s="50">
        <f t="shared" si="4"/>
        <v>0</v>
      </c>
      <c r="W25" s="50">
        <f t="shared" si="4"/>
        <v>0</v>
      </c>
      <c r="X25" s="50">
        <f t="shared" si="4"/>
        <v>0</v>
      </c>
      <c r="Y25" s="50">
        <f t="shared" si="4"/>
        <v>0</v>
      </c>
      <c r="Z25" s="50">
        <f t="shared" si="4"/>
        <v>0</v>
      </c>
      <c r="AA25" s="50">
        <f t="shared" si="4"/>
        <v>0</v>
      </c>
      <c r="AB25" s="50">
        <f t="shared" si="4"/>
        <v>0</v>
      </c>
      <c r="AC25" s="50">
        <f t="shared" si="4"/>
        <v>0</v>
      </c>
      <c r="AD25" s="50">
        <f t="shared" si="4"/>
        <v>0</v>
      </c>
      <c r="AE25" s="50">
        <f t="shared" si="4"/>
        <v>0</v>
      </c>
      <c r="AF25" s="50">
        <f t="shared" si="4"/>
        <v>0</v>
      </c>
      <c r="AG25" s="50">
        <f t="shared" si="4"/>
        <v>64</v>
      </c>
      <c r="AH25" s="50"/>
    </row>
    <row r="26" spans="1:34" x14ac:dyDescent="0.25">
      <c r="A26" s="50"/>
      <c r="B26" s="50" t="s">
        <v>236</v>
      </c>
      <c r="C26" s="50" t="s">
        <v>238</v>
      </c>
      <c r="D26" s="50" t="s">
        <v>257</v>
      </c>
      <c r="E26" s="50">
        <f>E5+E6+E8+E11+E12+E13+E14</f>
        <v>11</v>
      </c>
      <c r="F26" s="50">
        <f>F5+F6+F8+F11+F12+F13+F14</f>
        <v>213</v>
      </c>
      <c r="G26" s="50">
        <f t="shared" ref="G26:AG26" si="5">G5+G6+G8+G11+G12+G13+G14</f>
        <v>167</v>
      </c>
      <c r="H26" s="50">
        <f t="shared" si="5"/>
        <v>0</v>
      </c>
      <c r="I26" s="50">
        <f t="shared" si="5"/>
        <v>160</v>
      </c>
      <c r="J26" s="50">
        <f t="shared" si="5"/>
        <v>1</v>
      </c>
      <c r="K26" s="50">
        <f t="shared" si="5"/>
        <v>0</v>
      </c>
      <c r="L26" s="50">
        <f t="shared" si="5"/>
        <v>2</v>
      </c>
      <c r="M26" s="50">
        <f t="shared" si="5"/>
        <v>0</v>
      </c>
      <c r="N26" s="50">
        <f t="shared" si="5"/>
        <v>163</v>
      </c>
      <c r="O26" s="50">
        <f t="shared" si="5"/>
        <v>65</v>
      </c>
      <c r="P26" s="50">
        <f t="shared" si="5"/>
        <v>47</v>
      </c>
      <c r="Q26" s="50">
        <f t="shared" si="5"/>
        <v>21</v>
      </c>
      <c r="R26" s="50">
        <f t="shared" si="5"/>
        <v>14</v>
      </c>
      <c r="S26" s="50">
        <f t="shared" si="5"/>
        <v>8</v>
      </c>
      <c r="T26" s="50">
        <f t="shared" si="5"/>
        <v>155</v>
      </c>
      <c r="U26" s="50">
        <f t="shared" si="5"/>
        <v>79</v>
      </c>
      <c r="V26" s="50">
        <f t="shared" si="5"/>
        <v>53</v>
      </c>
      <c r="W26" s="50">
        <f t="shared" si="5"/>
        <v>18</v>
      </c>
      <c r="X26" s="50">
        <f t="shared" si="5"/>
        <v>0</v>
      </c>
      <c r="Y26" s="50">
        <f t="shared" si="5"/>
        <v>4</v>
      </c>
      <c r="Z26" s="50">
        <f t="shared" si="5"/>
        <v>154</v>
      </c>
      <c r="AA26" s="50">
        <f t="shared" si="5"/>
        <v>98</v>
      </c>
      <c r="AB26" s="50">
        <f t="shared" si="5"/>
        <v>40</v>
      </c>
      <c r="AC26" s="50">
        <f t="shared" si="5"/>
        <v>8</v>
      </c>
      <c r="AD26" s="50">
        <f t="shared" si="5"/>
        <v>3</v>
      </c>
      <c r="AE26" s="50">
        <f t="shared" si="5"/>
        <v>0</v>
      </c>
      <c r="AF26" s="50">
        <f t="shared" si="5"/>
        <v>149</v>
      </c>
      <c r="AG26" s="50">
        <f t="shared" si="5"/>
        <v>145</v>
      </c>
      <c r="AH26" s="50"/>
    </row>
    <row r="27" spans="1:34" x14ac:dyDescent="0.25">
      <c r="A27" s="50"/>
      <c r="B27" s="50" t="s">
        <v>239</v>
      </c>
      <c r="C27" s="50" t="s">
        <v>240</v>
      </c>
      <c r="D27" s="50" t="s">
        <v>249</v>
      </c>
      <c r="E27" s="50">
        <f t="shared" ref="E27:AG27" si="6">SUM(E25:E26)</f>
        <v>15</v>
      </c>
      <c r="F27" s="50">
        <f t="shared" si="6"/>
        <v>297</v>
      </c>
      <c r="G27" s="50">
        <f t="shared" si="6"/>
        <v>235</v>
      </c>
      <c r="H27" s="50">
        <f t="shared" si="6"/>
        <v>0</v>
      </c>
      <c r="I27" s="50">
        <f t="shared" si="6"/>
        <v>227</v>
      </c>
      <c r="J27" s="50">
        <f t="shared" si="6"/>
        <v>1</v>
      </c>
      <c r="K27" s="50">
        <f t="shared" si="6"/>
        <v>0</v>
      </c>
      <c r="L27" s="50">
        <f t="shared" si="6"/>
        <v>2</v>
      </c>
      <c r="M27" s="50">
        <f t="shared" si="6"/>
        <v>1</v>
      </c>
      <c r="N27" s="50">
        <f t="shared" si="6"/>
        <v>231</v>
      </c>
      <c r="O27" s="50">
        <f t="shared" si="6"/>
        <v>119</v>
      </c>
      <c r="P27" s="50">
        <f t="shared" si="6"/>
        <v>51</v>
      </c>
      <c r="Q27" s="50">
        <f t="shared" si="6"/>
        <v>26</v>
      </c>
      <c r="R27" s="50">
        <f t="shared" si="6"/>
        <v>14</v>
      </c>
      <c r="S27" s="50">
        <f t="shared" si="6"/>
        <v>9</v>
      </c>
      <c r="T27" s="50">
        <f t="shared" si="6"/>
        <v>219</v>
      </c>
      <c r="U27" s="50">
        <f t="shared" si="6"/>
        <v>79</v>
      </c>
      <c r="V27" s="50">
        <f t="shared" si="6"/>
        <v>53</v>
      </c>
      <c r="W27" s="50">
        <f t="shared" si="6"/>
        <v>18</v>
      </c>
      <c r="X27" s="50">
        <f t="shared" si="6"/>
        <v>0</v>
      </c>
      <c r="Y27" s="50">
        <f t="shared" si="6"/>
        <v>4</v>
      </c>
      <c r="Z27" s="50">
        <f t="shared" si="6"/>
        <v>154</v>
      </c>
      <c r="AA27" s="50">
        <f t="shared" si="6"/>
        <v>98</v>
      </c>
      <c r="AB27" s="50">
        <f t="shared" si="6"/>
        <v>40</v>
      </c>
      <c r="AC27" s="50">
        <f t="shared" si="6"/>
        <v>8</v>
      </c>
      <c r="AD27" s="50">
        <f t="shared" si="6"/>
        <v>3</v>
      </c>
      <c r="AE27" s="50">
        <f t="shared" si="6"/>
        <v>0</v>
      </c>
      <c r="AF27" s="50">
        <f t="shared" si="6"/>
        <v>149</v>
      </c>
      <c r="AG27" s="50">
        <f t="shared" si="6"/>
        <v>209</v>
      </c>
      <c r="AH27" s="50"/>
    </row>
    <row r="28" spans="1:34" x14ac:dyDescent="0.25">
      <c r="A28" s="50"/>
      <c r="B28" s="74" t="s">
        <v>241</v>
      </c>
      <c r="C28" s="74" t="s">
        <v>237</v>
      </c>
      <c r="D28" s="74" t="s">
        <v>251</v>
      </c>
      <c r="E28" s="50">
        <f>E10+E15</f>
        <v>2</v>
      </c>
      <c r="F28" s="50">
        <f>F10+F15</f>
        <v>42</v>
      </c>
      <c r="G28" s="50">
        <f t="shared" ref="G28:AG28" si="7">G10+G15</f>
        <v>27</v>
      </c>
      <c r="H28" s="50">
        <f t="shared" si="7"/>
        <v>27</v>
      </c>
      <c r="I28" s="50">
        <f t="shared" si="7"/>
        <v>0</v>
      </c>
      <c r="J28" s="50">
        <f t="shared" si="7"/>
        <v>0</v>
      </c>
      <c r="K28" s="50">
        <f t="shared" si="7"/>
        <v>0</v>
      </c>
      <c r="L28" s="50">
        <f t="shared" si="7"/>
        <v>0</v>
      </c>
      <c r="M28" s="50">
        <f t="shared" si="7"/>
        <v>0</v>
      </c>
      <c r="N28" s="50">
        <f t="shared" si="7"/>
        <v>0</v>
      </c>
      <c r="O28" s="50">
        <f t="shared" si="7"/>
        <v>0</v>
      </c>
      <c r="P28" s="50">
        <f t="shared" si="7"/>
        <v>0</v>
      </c>
      <c r="Q28" s="50">
        <f t="shared" si="7"/>
        <v>0</v>
      </c>
      <c r="R28" s="50">
        <f t="shared" si="7"/>
        <v>0</v>
      </c>
      <c r="S28" s="50">
        <f t="shared" si="7"/>
        <v>0</v>
      </c>
      <c r="T28" s="50">
        <f t="shared" si="7"/>
        <v>0</v>
      </c>
      <c r="U28" s="50">
        <f t="shared" si="7"/>
        <v>0</v>
      </c>
      <c r="V28" s="50">
        <f t="shared" si="7"/>
        <v>0</v>
      </c>
      <c r="W28" s="50">
        <f t="shared" si="7"/>
        <v>0</v>
      </c>
      <c r="X28" s="50">
        <f t="shared" si="7"/>
        <v>0</v>
      </c>
      <c r="Y28" s="50">
        <f t="shared" si="7"/>
        <v>0</v>
      </c>
      <c r="Z28" s="50">
        <f t="shared" si="7"/>
        <v>0</v>
      </c>
      <c r="AA28" s="50">
        <f t="shared" si="7"/>
        <v>0</v>
      </c>
      <c r="AB28" s="50">
        <f t="shared" si="7"/>
        <v>0</v>
      </c>
      <c r="AC28" s="50">
        <f t="shared" si="7"/>
        <v>0</v>
      </c>
      <c r="AD28" s="50">
        <f t="shared" si="7"/>
        <v>0</v>
      </c>
      <c r="AE28" s="50">
        <f t="shared" si="7"/>
        <v>0</v>
      </c>
      <c r="AF28" s="50">
        <f t="shared" si="7"/>
        <v>0</v>
      </c>
      <c r="AG28" s="50">
        <f t="shared" si="7"/>
        <v>27</v>
      </c>
      <c r="AH28" s="50"/>
    </row>
    <row r="29" spans="1:34" x14ac:dyDescent="0.25">
      <c r="A29" s="50"/>
      <c r="B29" s="74" t="s">
        <v>241</v>
      </c>
      <c r="C29" s="74" t="s">
        <v>238</v>
      </c>
      <c r="D29" s="74" t="s">
        <v>244</v>
      </c>
      <c r="E29" s="50">
        <f>E16+E17</f>
        <v>1</v>
      </c>
      <c r="F29" s="50">
        <f>F16+F17</f>
        <v>23</v>
      </c>
      <c r="G29" s="50">
        <f t="shared" ref="G29:AF29" si="8">G16+G17</f>
        <v>20</v>
      </c>
      <c r="H29" s="50">
        <f t="shared" si="8"/>
        <v>0</v>
      </c>
      <c r="I29" s="50">
        <f t="shared" si="8"/>
        <v>18</v>
      </c>
      <c r="J29" s="50">
        <f t="shared" si="8"/>
        <v>1</v>
      </c>
      <c r="K29" s="50">
        <f t="shared" si="8"/>
        <v>0</v>
      </c>
      <c r="L29" s="50">
        <f t="shared" si="8"/>
        <v>1</v>
      </c>
      <c r="M29" s="50">
        <f t="shared" si="8"/>
        <v>0</v>
      </c>
      <c r="N29" s="50">
        <f t="shared" si="8"/>
        <v>20</v>
      </c>
      <c r="O29" s="50">
        <f t="shared" si="8"/>
        <v>20</v>
      </c>
      <c r="P29" s="50">
        <f t="shared" si="8"/>
        <v>0</v>
      </c>
      <c r="Q29" s="50">
        <f t="shared" si="8"/>
        <v>0</v>
      </c>
      <c r="R29" s="50">
        <f t="shared" si="8"/>
        <v>0</v>
      </c>
      <c r="S29" s="50">
        <f t="shared" si="8"/>
        <v>0</v>
      </c>
      <c r="T29" s="50">
        <f t="shared" si="8"/>
        <v>20</v>
      </c>
      <c r="U29" s="50">
        <f t="shared" si="8"/>
        <v>20</v>
      </c>
      <c r="V29" s="50">
        <f t="shared" si="8"/>
        <v>0</v>
      </c>
      <c r="W29" s="50">
        <f t="shared" si="8"/>
        <v>0</v>
      </c>
      <c r="X29" s="50">
        <f t="shared" si="8"/>
        <v>0</v>
      </c>
      <c r="Y29" s="50">
        <f t="shared" si="8"/>
        <v>0</v>
      </c>
      <c r="Z29" s="50">
        <f t="shared" si="8"/>
        <v>20</v>
      </c>
      <c r="AA29" s="50">
        <f t="shared" si="8"/>
        <v>20</v>
      </c>
      <c r="AB29" s="50">
        <f t="shared" si="8"/>
        <v>0</v>
      </c>
      <c r="AC29" s="50">
        <f t="shared" si="8"/>
        <v>0</v>
      </c>
      <c r="AD29" s="50">
        <f t="shared" si="8"/>
        <v>0</v>
      </c>
      <c r="AE29" s="50">
        <f t="shared" si="8"/>
        <v>0</v>
      </c>
      <c r="AF29" s="50">
        <f t="shared" si="8"/>
        <v>20</v>
      </c>
      <c r="AG29" s="50">
        <v>20</v>
      </c>
      <c r="AH29" s="50"/>
    </row>
    <row r="30" spans="1:34" x14ac:dyDescent="0.25">
      <c r="A30" s="50"/>
      <c r="B30" s="74" t="s">
        <v>239</v>
      </c>
      <c r="C30" s="74" t="s">
        <v>240</v>
      </c>
      <c r="D30" s="74" t="s">
        <v>252</v>
      </c>
      <c r="E30" s="50">
        <f t="shared" ref="E30:AF30" si="9">SUM(E28:E29)</f>
        <v>3</v>
      </c>
      <c r="F30" s="50">
        <f t="shared" si="9"/>
        <v>65</v>
      </c>
      <c r="G30" s="50">
        <f t="shared" si="9"/>
        <v>47</v>
      </c>
      <c r="H30" s="50">
        <f t="shared" si="9"/>
        <v>27</v>
      </c>
      <c r="I30" s="50">
        <f t="shared" si="9"/>
        <v>18</v>
      </c>
      <c r="J30" s="50">
        <f t="shared" si="9"/>
        <v>1</v>
      </c>
      <c r="K30" s="50">
        <f t="shared" si="9"/>
        <v>0</v>
      </c>
      <c r="L30" s="50">
        <f t="shared" si="9"/>
        <v>1</v>
      </c>
      <c r="M30" s="50">
        <f t="shared" si="9"/>
        <v>0</v>
      </c>
      <c r="N30" s="50">
        <f t="shared" si="9"/>
        <v>20</v>
      </c>
      <c r="O30" s="50">
        <f t="shared" si="9"/>
        <v>20</v>
      </c>
      <c r="P30" s="50">
        <f t="shared" si="9"/>
        <v>0</v>
      </c>
      <c r="Q30" s="50">
        <f t="shared" si="9"/>
        <v>0</v>
      </c>
      <c r="R30" s="50">
        <f t="shared" si="9"/>
        <v>0</v>
      </c>
      <c r="S30" s="50">
        <f t="shared" si="9"/>
        <v>0</v>
      </c>
      <c r="T30" s="50">
        <f t="shared" si="9"/>
        <v>20</v>
      </c>
      <c r="U30" s="50">
        <f t="shared" si="9"/>
        <v>20</v>
      </c>
      <c r="V30" s="50">
        <f t="shared" si="9"/>
        <v>0</v>
      </c>
      <c r="W30" s="50">
        <f t="shared" si="9"/>
        <v>0</v>
      </c>
      <c r="X30" s="50">
        <f t="shared" si="9"/>
        <v>0</v>
      </c>
      <c r="Y30" s="50">
        <f t="shared" si="9"/>
        <v>0</v>
      </c>
      <c r="Z30" s="50">
        <f t="shared" si="9"/>
        <v>20</v>
      </c>
      <c r="AA30" s="50">
        <f t="shared" si="9"/>
        <v>20</v>
      </c>
      <c r="AB30" s="50">
        <f t="shared" si="9"/>
        <v>0</v>
      </c>
      <c r="AC30" s="50">
        <f t="shared" si="9"/>
        <v>0</v>
      </c>
      <c r="AD30" s="50">
        <f t="shared" si="9"/>
        <v>0</v>
      </c>
      <c r="AE30" s="50">
        <f t="shared" si="9"/>
        <v>0</v>
      </c>
      <c r="AF30" s="50">
        <f t="shared" si="9"/>
        <v>20</v>
      </c>
      <c r="AG30" s="50">
        <v>20</v>
      </c>
      <c r="AH30" s="50"/>
    </row>
    <row r="31" spans="1:34" x14ac:dyDescent="0.25">
      <c r="A31" s="353"/>
      <c r="B31" s="353"/>
      <c r="C31" s="354" t="s">
        <v>263</v>
      </c>
      <c r="D31" s="118">
        <v>27</v>
      </c>
      <c r="E31" s="353">
        <f t="shared" ref="E31:AG31" si="10">E27+E30</f>
        <v>18</v>
      </c>
      <c r="F31" s="353">
        <f t="shared" si="10"/>
        <v>362</v>
      </c>
      <c r="G31" s="353">
        <f t="shared" si="10"/>
        <v>282</v>
      </c>
      <c r="H31" s="353">
        <f t="shared" si="10"/>
        <v>27</v>
      </c>
      <c r="I31" s="353">
        <f t="shared" si="10"/>
        <v>245</v>
      </c>
      <c r="J31" s="353">
        <f t="shared" si="10"/>
        <v>2</v>
      </c>
      <c r="K31" s="353">
        <f t="shared" si="10"/>
        <v>0</v>
      </c>
      <c r="L31" s="353">
        <f t="shared" si="10"/>
        <v>3</v>
      </c>
      <c r="M31" s="353">
        <f t="shared" si="10"/>
        <v>1</v>
      </c>
      <c r="N31" s="353">
        <f t="shared" si="10"/>
        <v>251</v>
      </c>
      <c r="O31" s="353">
        <f t="shared" si="10"/>
        <v>139</v>
      </c>
      <c r="P31" s="353">
        <f t="shared" si="10"/>
        <v>51</v>
      </c>
      <c r="Q31" s="353">
        <f t="shared" si="10"/>
        <v>26</v>
      </c>
      <c r="R31" s="353">
        <f t="shared" si="10"/>
        <v>14</v>
      </c>
      <c r="S31" s="353">
        <f t="shared" si="10"/>
        <v>9</v>
      </c>
      <c r="T31" s="353">
        <f t="shared" si="10"/>
        <v>239</v>
      </c>
      <c r="U31" s="353">
        <f t="shared" si="10"/>
        <v>99</v>
      </c>
      <c r="V31" s="353">
        <f t="shared" si="10"/>
        <v>53</v>
      </c>
      <c r="W31" s="353">
        <f t="shared" si="10"/>
        <v>18</v>
      </c>
      <c r="X31" s="353">
        <f t="shared" si="10"/>
        <v>0</v>
      </c>
      <c r="Y31" s="353">
        <f t="shared" si="10"/>
        <v>4</v>
      </c>
      <c r="Z31" s="353">
        <f t="shared" si="10"/>
        <v>174</v>
      </c>
      <c r="AA31" s="353">
        <f t="shared" si="10"/>
        <v>118</v>
      </c>
      <c r="AB31" s="353">
        <f t="shared" si="10"/>
        <v>40</v>
      </c>
      <c r="AC31" s="353">
        <f t="shared" si="10"/>
        <v>8</v>
      </c>
      <c r="AD31" s="353">
        <f t="shared" si="10"/>
        <v>3</v>
      </c>
      <c r="AE31" s="353">
        <f t="shared" si="10"/>
        <v>0</v>
      </c>
      <c r="AF31" s="353">
        <f t="shared" si="10"/>
        <v>169</v>
      </c>
      <c r="AG31" s="353">
        <f t="shared" si="10"/>
        <v>229</v>
      </c>
      <c r="AH31" s="353"/>
    </row>
    <row r="33" spans="1:37" ht="19.5" thickBot="1" x14ac:dyDescent="0.35">
      <c r="A33" s="286"/>
      <c r="B33" s="374" t="s">
        <v>212</v>
      </c>
      <c r="C33" s="374"/>
      <c r="D33" s="374"/>
      <c r="E33" s="374"/>
      <c r="F33" s="374"/>
      <c r="G33" s="374"/>
      <c r="H33" s="374"/>
      <c r="I33" s="374"/>
      <c r="J33" s="374"/>
      <c r="K33" s="374"/>
      <c r="L33" s="374"/>
      <c r="M33" s="374"/>
      <c r="N33" s="374"/>
      <c r="O33" s="374"/>
      <c r="P33" s="374"/>
      <c r="Q33" s="374"/>
      <c r="R33" s="374"/>
      <c r="S33" s="374"/>
      <c r="T33" s="374"/>
      <c r="U33" s="374"/>
      <c r="V33" s="374"/>
      <c r="W33" s="374"/>
      <c r="X33" s="374"/>
      <c r="Y33" s="374"/>
      <c r="Z33" s="374"/>
      <c r="AA33" s="374"/>
      <c r="AB33" s="374"/>
      <c r="AC33" s="374"/>
      <c r="AD33" s="374"/>
      <c r="AE33" s="374"/>
      <c r="AF33" s="374"/>
      <c r="AG33" s="374"/>
    </row>
    <row r="34" spans="1:37" ht="19.5" thickBot="1" x14ac:dyDescent="0.3">
      <c r="A34" s="355" t="s">
        <v>47</v>
      </c>
      <c r="B34" s="356"/>
      <c r="C34" s="360"/>
      <c r="D34" s="345" t="s">
        <v>258</v>
      </c>
      <c r="E34" s="357" t="s">
        <v>89</v>
      </c>
      <c r="F34" s="358"/>
      <c r="G34" s="358"/>
      <c r="H34" s="358"/>
      <c r="I34" s="375"/>
      <c r="J34" s="375"/>
      <c r="K34" s="375"/>
      <c r="L34" s="375"/>
      <c r="M34" s="375"/>
      <c r="N34" s="375"/>
      <c r="O34" s="375"/>
      <c r="P34" s="375"/>
      <c r="Q34" s="375"/>
      <c r="R34" s="375"/>
      <c r="S34" s="375"/>
      <c r="T34" s="375"/>
      <c r="U34" s="375"/>
      <c r="V34" s="375"/>
      <c r="W34" s="375"/>
      <c r="X34" s="375"/>
      <c r="Y34" s="375"/>
      <c r="Z34" s="375"/>
      <c r="AA34" s="375"/>
      <c r="AB34" s="375"/>
      <c r="AC34" s="375"/>
      <c r="AD34" s="375"/>
      <c r="AE34" s="375"/>
      <c r="AF34" s="375"/>
      <c r="AG34" s="358"/>
      <c r="AH34" s="50"/>
    </row>
    <row r="35" spans="1:37" ht="25.5" customHeight="1" thickBot="1" x14ac:dyDescent="0.3">
      <c r="A35" s="1" t="s">
        <v>1</v>
      </c>
      <c r="B35" s="1" t="s">
        <v>2</v>
      </c>
      <c r="C35" s="376" t="s">
        <v>43</v>
      </c>
      <c r="D35" s="386" t="s">
        <v>242</v>
      </c>
      <c r="E35" s="112" t="s">
        <v>45</v>
      </c>
      <c r="F35" s="378" t="s">
        <v>235</v>
      </c>
      <c r="G35" s="378" t="s">
        <v>5</v>
      </c>
      <c r="H35" s="111" t="s">
        <v>86</v>
      </c>
      <c r="I35" s="391" t="s">
        <v>82</v>
      </c>
      <c r="J35" s="392"/>
      <c r="K35" s="392"/>
      <c r="L35" s="392"/>
      <c r="M35" s="393"/>
      <c r="N35" s="310" t="s">
        <v>171</v>
      </c>
      <c r="O35" s="391" t="s">
        <v>83</v>
      </c>
      <c r="P35" s="392"/>
      <c r="Q35" s="392"/>
      <c r="R35" s="392"/>
      <c r="S35" s="393"/>
      <c r="T35" s="310" t="s">
        <v>172</v>
      </c>
      <c r="U35" s="394" t="s">
        <v>84</v>
      </c>
      <c r="V35" s="395"/>
      <c r="W35" s="395"/>
      <c r="X35" s="396"/>
      <c r="Y35" s="397"/>
      <c r="Z35" s="310" t="s">
        <v>173</v>
      </c>
      <c r="AA35" s="391" t="s">
        <v>85</v>
      </c>
      <c r="AB35" s="392"/>
      <c r="AC35" s="392"/>
      <c r="AD35" s="392"/>
      <c r="AE35" s="392"/>
      <c r="AF35" s="310" t="s">
        <v>174</v>
      </c>
      <c r="AG35" s="190" t="s">
        <v>28</v>
      </c>
      <c r="AH35" s="75" t="s">
        <v>137</v>
      </c>
    </row>
    <row r="36" spans="1:37" ht="68.25" thickBot="1" x14ac:dyDescent="0.3">
      <c r="A36" s="1"/>
      <c r="B36" s="1" t="s">
        <v>92</v>
      </c>
      <c r="C36" s="377"/>
      <c r="D36" s="387"/>
      <c r="E36" s="145"/>
      <c r="F36" s="379"/>
      <c r="G36" s="379"/>
      <c r="H36" s="73"/>
      <c r="I36" s="149" t="s">
        <v>155</v>
      </c>
      <c r="J36" s="79" t="s">
        <v>156</v>
      </c>
      <c r="K36" s="79" t="s">
        <v>157</v>
      </c>
      <c r="L36" s="79" t="s">
        <v>150</v>
      </c>
      <c r="M36" s="161" t="s">
        <v>209</v>
      </c>
      <c r="N36" s="202" t="s">
        <v>171</v>
      </c>
      <c r="O36" s="327" t="s">
        <v>158</v>
      </c>
      <c r="P36" s="160" t="s">
        <v>159</v>
      </c>
      <c r="Q36" s="161" t="s">
        <v>160</v>
      </c>
      <c r="R36" s="161" t="s">
        <v>161</v>
      </c>
      <c r="S36" s="328" t="s">
        <v>210</v>
      </c>
      <c r="T36" s="326" t="s">
        <v>172</v>
      </c>
      <c r="U36" s="149" t="s">
        <v>162</v>
      </c>
      <c r="V36" s="79" t="s">
        <v>164</v>
      </c>
      <c r="W36" s="79" t="s">
        <v>165</v>
      </c>
      <c r="X36" s="150" t="s">
        <v>166</v>
      </c>
      <c r="Y36" s="34" t="s">
        <v>227</v>
      </c>
      <c r="Z36" s="156" t="s">
        <v>173</v>
      </c>
      <c r="AA36" s="149" t="s">
        <v>163</v>
      </c>
      <c r="AB36" s="79" t="s">
        <v>168</v>
      </c>
      <c r="AC36" s="79" t="s">
        <v>169</v>
      </c>
      <c r="AD36" s="34" t="s">
        <v>170</v>
      </c>
      <c r="AE36" s="79" t="s">
        <v>229</v>
      </c>
      <c r="AF36" s="284" t="s">
        <v>174</v>
      </c>
      <c r="AG36" s="156" t="s">
        <v>88</v>
      </c>
      <c r="AH36" s="50"/>
    </row>
    <row r="37" spans="1:37" ht="15.75" thickBot="1" x14ac:dyDescent="0.3">
      <c r="A37" s="3">
        <v>1</v>
      </c>
      <c r="B37" s="12" t="s">
        <v>6</v>
      </c>
      <c r="C37" s="12" t="s">
        <v>41</v>
      </c>
      <c r="D37" s="12" t="s">
        <v>243</v>
      </c>
      <c r="E37" s="113">
        <v>1</v>
      </c>
      <c r="F37" s="114">
        <v>21</v>
      </c>
      <c r="G37" s="114">
        <v>15</v>
      </c>
      <c r="H37" s="131"/>
      <c r="I37" s="116">
        <v>15</v>
      </c>
      <c r="J37" s="23"/>
      <c r="K37" s="23"/>
      <c r="L37" s="23"/>
      <c r="M37" s="78"/>
      <c r="N37" s="203">
        <f>SUM(I37:M37)</f>
        <v>15</v>
      </c>
      <c r="O37" s="151">
        <v>11</v>
      </c>
      <c r="P37" s="132">
        <v>4</v>
      </c>
      <c r="Q37" s="132"/>
      <c r="R37" s="23"/>
      <c r="S37" s="304"/>
      <c r="T37" s="289">
        <f>SUM(O37:R37)</f>
        <v>15</v>
      </c>
      <c r="U37" s="151">
        <v>14</v>
      </c>
      <c r="V37" s="132">
        <v>0</v>
      </c>
      <c r="W37" s="132"/>
      <c r="X37" s="132"/>
      <c r="Y37" s="152"/>
      <c r="Z37" s="146">
        <f>SUM(U37:Y37)</f>
        <v>14</v>
      </c>
      <c r="AA37" s="151">
        <v>13</v>
      </c>
      <c r="AB37" s="132"/>
      <c r="AC37" s="132"/>
      <c r="AD37" s="132"/>
      <c r="AE37" s="132"/>
      <c r="AF37" s="158">
        <f>SUM(AA37:AE37)</f>
        <v>13</v>
      </c>
      <c r="AG37" s="146">
        <v>13</v>
      </c>
      <c r="AH37" s="50">
        <f>AG37*100/G37</f>
        <v>86.666666666666671</v>
      </c>
    </row>
    <row r="38" spans="1:37" ht="15.75" thickBot="1" x14ac:dyDescent="0.3">
      <c r="A38" s="3">
        <v>2</v>
      </c>
      <c r="B38" s="12" t="s">
        <v>7</v>
      </c>
      <c r="C38" s="12" t="s">
        <v>41</v>
      </c>
      <c r="D38" s="12" t="s">
        <v>243</v>
      </c>
      <c r="E38" s="128">
        <v>1</v>
      </c>
      <c r="F38" s="129">
        <v>14</v>
      </c>
      <c r="G38" s="129">
        <v>6</v>
      </c>
      <c r="H38" s="132"/>
      <c r="I38" s="116">
        <v>2</v>
      </c>
      <c r="J38" s="23"/>
      <c r="K38" s="23">
        <v>2</v>
      </c>
      <c r="L38" s="23"/>
      <c r="M38" s="335">
        <v>2</v>
      </c>
      <c r="N38" s="203">
        <f t="shared" ref="N38:N48" si="11">SUM(I38:M38)</f>
        <v>6</v>
      </c>
      <c r="O38" s="151">
        <v>2</v>
      </c>
      <c r="P38" s="132">
        <v>3</v>
      </c>
      <c r="Q38" s="132">
        <v>1</v>
      </c>
      <c r="R38" s="23"/>
      <c r="S38" s="304"/>
      <c r="T38" s="289">
        <f t="shared" ref="T38:T48" si="12">SUM(O38:R38)</f>
        <v>6</v>
      </c>
      <c r="U38" s="151">
        <v>4</v>
      </c>
      <c r="V38" s="132">
        <v>2</v>
      </c>
      <c r="W38" s="132"/>
      <c r="X38" s="132"/>
      <c r="Y38" s="152"/>
      <c r="Z38" s="146">
        <f t="shared" ref="Z38:Z48" si="13">SUM(U38:Y38)</f>
        <v>6</v>
      </c>
      <c r="AA38" s="151">
        <v>1</v>
      </c>
      <c r="AB38" s="189">
        <v>3</v>
      </c>
      <c r="AC38" s="132"/>
      <c r="AD38" s="132"/>
      <c r="AE38" s="132"/>
      <c r="AF38" s="158">
        <f t="shared" ref="AF38:AF48" si="14">SUM(AA38:AE38)</f>
        <v>4</v>
      </c>
      <c r="AG38" s="192">
        <v>4</v>
      </c>
      <c r="AH38" s="50">
        <f t="shared" ref="AH38:AH53" si="15">AG38*100/G38</f>
        <v>66.666666666666671</v>
      </c>
    </row>
    <row r="39" spans="1:37" ht="15.75" thickBot="1" x14ac:dyDescent="0.3">
      <c r="A39" s="3">
        <v>3</v>
      </c>
      <c r="B39" s="59" t="s">
        <v>9</v>
      </c>
      <c r="C39" s="59" t="s">
        <v>42</v>
      </c>
      <c r="D39" s="59">
        <v>2</v>
      </c>
      <c r="E39" s="116">
        <v>2</v>
      </c>
      <c r="F39" s="23">
        <v>52</v>
      </c>
      <c r="G39" s="23">
        <v>44</v>
      </c>
      <c r="H39" s="132"/>
      <c r="I39" s="116">
        <v>30</v>
      </c>
      <c r="J39" s="23">
        <v>9</v>
      </c>
      <c r="K39" s="23"/>
      <c r="L39" s="23"/>
      <c r="M39" s="78"/>
      <c r="N39" s="203">
        <f t="shared" si="11"/>
        <v>39</v>
      </c>
      <c r="O39" s="151">
        <v>14</v>
      </c>
      <c r="P39" s="132">
        <v>5</v>
      </c>
      <c r="Q39" s="132">
        <v>10</v>
      </c>
      <c r="R39" s="334">
        <v>1</v>
      </c>
      <c r="S39" s="304"/>
      <c r="T39" s="289">
        <f t="shared" si="12"/>
        <v>30</v>
      </c>
      <c r="U39" s="151"/>
      <c r="V39" s="132"/>
      <c r="W39" s="132"/>
      <c r="X39" s="132"/>
      <c r="Y39" s="152"/>
      <c r="Z39" s="146">
        <f t="shared" si="13"/>
        <v>0</v>
      </c>
      <c r="AA39" s="151"/>
      <c r="AB39" s="132"/>
      <c r="AC39" s="132"/>
      <c r="AD39" s="132"/>
      <c r="AE39" s="132"/>
      <c r="AF39" s="158">
        <f t="shared" si="14"/>
        <v>0</v>
      </c>
      <c r="AG39" s="192">
        <v>28</v>
      </c>
      <c r="AH39" s="50">
        <f t="shared" si="15"/>
        <v>63.636363636363633</v>
      </c>
      <c r="AK39" t="s">
        <v>64</v>
      </c>
    </row>
    <row r="40" spans="1:37" ht="15.75" thickBot="1" x14ac:dyDescent="0.3">
      <c r="A40" s="3">
        <v>4</v>
      </c>
      <c r="B40" s="12" t="s">
        <v>11</v>
      </c>
      <c r="C40" s="12" t="s">
        <v>41</v>
      </c>
      <c r="D40" s="12" t="s">
        <v>243</v>
      </c>
      <c r="E40" s="116">
        <v>1</v>
      </c>
      <c r="F40" s="23">
        <v>21</v>
      </c>
      <c r="G40" s="23">
        <v>15</v>
      </c>
      <c r="H40" s="132"/>
      <c r="I40" s="116">
        <v>1</v>
      </c>
      <c r="J40" s="23">
        <v>11</v>
      </c>
      <c r="K40" s="334">
        <v>4</v>
      </c>
      <c r="L40" s="23"/>
      <c r="M40" s="78"/>
      <c r="N40" s="312">
        <f t="shared" si="11"/>
        <v>16</v>
      </c>
      <c r="O40" s="151">
        <v>10</v>
      </c>
      <c r="P40" s="132">
        <v>1</v>
      </c>
      <c r="Q40" s="132">
        <v>3</v>
      </c>
      <c r="R40" s="334">
        <v>1</v>
      </c>
      <c r="S40" s="304"/>
      <c r="T40" s="289">
        <f t="shared" si="12"/>
        <v>15</v>
      </c>
      <c r="U40" s="151">
        <v>11</v>
      </c>
      <c r="V40" s="132">
        <v>1</v>
      </c>
      <c r="W40" s="189">
        <v>2</v>
      </c>
      <c r="X40" s="189"/>
      <c r="Y40" s="152"/>
      <c r="Z40" s="146">
        <f t="shared" si="13"/>
        <v>14</v>
      </c>
      <c r="AA40" s="151">
        <v>12</v>
      </c>
      <c r="AB40" s="189">
        <v>2</v>
      </c>
      <c r="AC40" s="132"/>
      <c r="AD40" s="132"/>
      <c r="AE40" s="132"/>
      <c r="AF40" s="158">
        <f t="shared" si="14"/>
        <v>14</v>
      </c>
      <c r="AG40" s="192">
        <v>14</v>
      </c>
      <c r="AH40" s="50">
        <f t="shared" si="15"/>
        <v>93.333333333333329</v>
      </c>
    </row>
    <row r="41" spans="1:37" ht="15.75" thickBot="1" x14ac:dyDescent="0.3">
      <c r="A41" s="3">
        <v>5</v>
      </c>
      <c r="B41" s="59" t="s">
        <v>13</v>
      </c>
      <c r="C41" s="59" t="s">
        <v>42</v>
      </c>
      <c r="D41" s="59">
        <v>2</v>
      </c>
      <c r="E41" s="116">
        <v>2</v>
      </c>
      <c r="F41" s="23">
        <v>24</v>
      </c>
      <c r="G41" s="23">
        <v>19</v>
      </c>
      <c r="H41" s="132"/>
      <c r="I41" s="116">
        <v>19</v>
      </c>
      <c r="J41" s="23"/>
      <c r="K41" s="23"/>
      <c r="L41" s="23"/>
      <c r="M41" s="78"/>
      <c r="N41" s="203">
        <f t="shared" si="11"/>
        <v>19</v>
      </c>
      <c r="O41" s="151">
        <v>18</v>
      </c>
      <c r="P41" s="132"/>
      <c r="Q41" s="132"/>
      <c r="R41" s="23"/>
      <c r="S41" s="304"/>
      <c r="T41" s="289">
        <f t="shared" si="12"/>
        <v>18</v>
      </c>
      <c r="U41" s="151"/>
      <c r="V41" s="132"/>
      <c r="W41" s="132"/>
      <c r="X41" s="132"/>
      <c r="Y41" s="152"/>
      <c r="Z41" s="146">
        <f t="shared" si="13"/>
        <v>0</v>
      </c>
      <c r="AA41" s="151"/>
      <c r="AB41" s="132"/>
      <c r="AC41" s="132"/>
      <c r="AD41" s="132"/>
      <c r="AE41" s="132"/>
      <c r="AF41" s="158">
        <f t="shared" si="14"/>
        <v>0</v>
      </c>
      <c r="AG41" s="191">
        <v>18</v>
      </c>
      <c r="AH41" s="50">
        <f t="shared" si="15"/>
        <v>94.736842105263165</v>
      </c>
    </row>
    <row r="42" spans="1:37" ht="15.75" thickBot="1" x14ac:dyDescent="0.3">
      <c r="A42" s="3">
        <v>6</v>
      </c>
      <c r="B42" s="60" t="s">
        <v>17</v>
      </c>
      <c r="C42" s="59" t="s">
        <v>42</v>
      </c>
      <c r="D42" s="59">
        <v>1</v>
      </c>
      <c r="E42" s="116">
        <v>1</v>
      </c>
      <c r="F42" s="23">
        <v>17</v>
      </c>
      <c r="G42" s="23">
        <v>12</v>
      </c>
      <c r="H42" s="132"/>
      <c r="I42" s="116">
        <v>6</v>
      </c>
      <c r="J42" s="23">
        <v>5</v>
      </c>
      <c r="K42" s="23">
        <v>1</v>
      </c>
      <c r="L42" s="23"/>
      <c r="M42" s="78"/>
      <c r="N42" s="203">
        <f t="shared" si="11"/>
        <v>12</v>
      </c>
      <c r="O42" s="151">
        <v>8</v>
      </c>
      <c r="P42" s="132">
        <v>4</v>
      </c>
      <c r="Q42" s="132"/>
      <c r="R42" s="23"/>
      <c r="S42" s="304"/>
      <c r="T42" s="289">
        <f t="shared" si="12"/>
        <v>12</v>
      </c>
      <c r="U42" s="151"/>
      <c r="V42" s="132"/>
      <c r="W42" s="132"/>
      <c r="X42" s="132"/>
      <c r="Y42" s="152"/>
      <c r="Z42" s="146">
        <f t="shared" si="13"/>
        <v>0</v>
      </c>
      <c r="AA42" s="151"/>
      <c r="AB42" s="132"/>
      <c r="AC42" s="132"/>
      <c r="AD42" s="132"/>
      <c r="AE42" s="132"/>
      <c r="AF42" s="158">
        <f t="shared" si="14"/>
        <v>0</v>
      </c>
      <c r="AG42" s="191">
        <v>12</v>
      </c>
      <c r="AH42" s="50">
        <f t="shared" si="15"/>
        <v>100</v>
      </c>
    </row>
    <row r="43" spans="1:37" ht="15.75" thickBot="1" x14ac:dyDescent="0.3">
      <c r="A43" s="3">
        <v>7</v>
      </c>
      <c r="B43" s="13" t="s">
        <v>19</v>
      </c>
      <c r="C43" s="12" t="s">
        <v>41</v>
      </c>
      <c r="D43" s="12" t="s">
        <v>244</v>
      </c>
      <c r="E43" s="116">
        <v>2</v>
      </c>
      <c r="F43" s="23">
        <v>32</v>
      </c>
      <c r="G43" s="23">
        <v>26</v>
      </c>
      <c r="H43" s="132"/>
      <c r="I43" s="116">
        <v>26</v>
      </c>
      <c r="J43" s="23"/>
      <c r="K43" s="23"/>
      <c r="L43" s="23"/>
      <c r="M43" s="78"/>
      <c r="N43" s="203">
        <f t="shared" si="11"/>
        <v>26</v>
      </c>
      <c r="O43" s="151">
        <v>19</v>
      </c>
      <c r="P43" s="132">
        <v>7</v>
      </c>
      <c r="Q43" s="132"/>
      <c r="R43" s="23"/>
      <c r="S43" s="304"/>
      <c r="T43" s="289">
        <f t="shared" si="12"/>
        <v>26</v>
      </c>
      <c r="U43" s="151">
        <v>26</v>
      </c>
      <c r="V43" s="132"/>
      <c r="W43" s="132"/>
      <c r="X43" s="132"/>
      <c r="Y43" s="152"/>
      <c r="Z43" s="146">
        <f t="shared" si="13"/>
        <v>26</v>
      </c>
      <c r="AA43" s="151">
        <v>26</v>
      </c>
      <c r="AB43" s="132"/>
      <c r="AC43" s="132"/>
      <c r="AD43" s="132"/>
      <c r="AE43" s="132"/>
      <c r="AF43" s="158">
        <f t="shared" si="14"/>
        <v>26</v>
      </c>
      <c r="AG43" s="191">
        <v>26</v>
      </c>
      <c r="AH43" s="50">
        <f t="shared" si="15"/>
        <v>100</v>
      </c>
    </row>
    <row r="44" spans="1:37" ht="15.75" thickBot="1" x14ac:dyDescent="0.3">
      <c r="A44" s="3">
        <v>8</v>
      </c>
      <c r="B44" s="13" t="s">
        <v>20</v>
      </c>
      <c r="C44" s="12" t="s">
        <v>41</v>
      </c>
      <c r="D44" s="12" t="s">
        <v>244</v>
      </c>
      <c r="E44" s="116">
        <v>1</v>
      </c>
      <c r="F44" s="23">
        <v>21</v>
      </c>
      <c r="G44" s="23">
        <v>19</v>
      </c>
      <c r="H44" s="132"/>
      <c r="I44" s="116">
        <v>15</v>
      </c>
      <c r="J44" s="23">
        <v>2</v>
      </c>
      <c r="K44" s="23">
        <v>2</v>
      </c>
      <c r="L44" s="23"/>
      <c r="M44" s="78"/>
      <c r="N44" s="203">
        <f t="shared" si="11"/>
        <v>19</v>
      </c>
      <c r="O44" s="151">
        <v>15</v>
      </c>
      <c r="P44" s="132">
        <v>4</v>
      </c>
      <c r="Q44" s="132"/>
      <c r="R44" s="23"/>
      <c r="S44" s="304"/>
      <c r="T44" s="289">
        <f t="shared" si="12"/>
        <v>19</v>
      </c>
      <c r="U44" s="151">
        <v>16</v>
      </c>
      <c r="V44" s="132">
        <v>1</v>
      </c>
      <c r="W44" s="189">
        <v>1</v>
      </c>
      <c r="X44" s="189"/>
      <c r="Y44" s="152"/>
      <c r="Z44" s="146">
        <f t="shared" si="13"/>
        <v>18</v>
      </c>
      <c r="AA44" s="151">
        <v>18</v>
      </c>
      <c r="AB44" s="132"/>
      <c r="AC44" s="132"/>
      <c r="AD44" s="132"/>
      <c r="AE44" s="132"/>
      <c r="AF44" s="158">
        <f t="shared" si="14"/>
        <v>18</v>
      </c>
      <c r="AG44" s="192">
        <v>18</v>
      </c>
      <c r="AH44" s="50">
        <f t="shared" si="15"/>
        <v>94.736842105263165</v>
      </c>
    </row>
    <row r="45" spans="1:37" ht="24.75" thickBot="1" x14ac:dyDescent="0.3">
      <c r="A45" s="3">
        <v>9</v>
      </c>
      <c r="B45" s="60" t="s">
        <v>87</v>
      </c>
      <c r="C45" s="12" t="s">
        <v>41</v>
      </c>
      <c r="D45" s="59">
        <v>2</v>
      </c>
      <c r="E45" s="116">
        <v>1</v>
      </c>
      <c r="F45" s="23">
        <v>18</v>
      </c>
      <c r="G45" s="23">
        <v>16</v>
      </c>
      <c r="H45" s="132"/>
      <c r="I45" s="116">
        <v>8</v>
      </c>
      <c r="J45" s="23">
        <v>8</v>
      </c>
      <c r="K45" s="23"/>
      <c r="L45" s="23"/>
      <c r="M45" s="78"/>
      <c r="N45" s="203">
        <f t="shared" si="11"/>
        <v>16</v>
      </c>
      <c r="O45" s="151">
        <v>16</v>
      </c>
      <c r="P45" s="132"/>
      <c r="Q45" s="132"/>
      <c r="R45" s="23"/>
      <c r="S45" s="304"/>
      <c r="T45" s="289">
        <f t="shared" si="12"/>
        <v>16</v>
      </c>
      <c r="U45" s="151"/>
      <c r="V45" s="132"/>
      <c r="W45" s="132"/>
      <c r="X45" s="132"/>
      <c r="Y45" s="152"/>
      <c r="Z45" s="146">
        <f t="shared" si="13"/>
        <v>0</v>
      </c>
      <c r="AA45" s="151"/>
      <c r="AB45" s="132"/>
      <c r="AC45" s="132"/>
      <c r="AD45" s="132"/>
      <c r="AE45" s="132"/>
      <c r="AF45" s="158">
        <f t="shared" si="14"/>
        <v>0</v>
      </c>
      <c r="AG45" s="199">
        <v>16</v>
      </c>
      <c r="AH45" s="50">
        <f t="shared" si="15"/>
        <v>100</v>
      </c>
    </row>
    <row r="46" spans="1:37" ht="34.5" thickBot="1" x14ac:dyDescent="0.3">
      <c r="A46" s="3">
        <v>10</v>
      </c>
      <c r="B46" s="13" t="s">
        <v>24</v>
      </c>
      <c r="C46" s="12" t="s">
        <v>41</v>
      </c>
      <c r="D46" s="12" t="s">
        <v>243</v>
      </c>
      <c r="E46" s="117" t="s">
        <v>68</v>
      </c>
      <c r="F46" s="118"/>
      <c r="G46" s="118"/>
      <c r="H46" s="133"/>
      <c r="I46" s="117"/>
      <c r="J46" s="118"/>
      <c r="K46" s="118"/>
      <c r="L46" s="118"/>
      <c r="M46" s="206"/>
      <c r="N46" s="219">
        <f t="shared" si="11"/>
        <v>0</v>
      </c>
      <c r="O46" s="153"/>
      <c r="P46" s="133"/>
      <c r="Q46" s="133"/>
      <c r="R46" s="118"/>
      <c r="S46" s="329"/>
      <c r="T46" s="290">
        <f t="shared" si="12"/>
        <v>0</v>
      </c>
      <c r="U46" s="153"/>
      <c r="V46" s="133"/>
      <c r="W46" s="133"/>
      <c r="X46" s="133"/>
      <c r="Y46" s="154"/>
      <c r="Z46" s="147">
        <f t="shared" si="13"/>
        <v>0</v>
      </c>
      <c r="AA46" s="153"/>
      <c r="AB46" s="133"/>
      <c r="AC46" s="133"/>
      <c r="AD46" s="133"/>
      <c r="AE46" s="133"/>
      <c r="AF46" s="158">
        <f t="shared" si="14"/>
        <v>0</v>
      </c>
      <c r="AG46" s="200" t="s">
        <v>175</v>
      </c>
      <c r="AH46" s="50" t="e">
        <f t="shared" si="15"/>
        <v>#VALUE!</v>
      </c>
    </row>
    <row r="47" spans="1:37" x14ac:dyDescent="0.25">
      <c r="A47" s="3">
        <v>11</v>
      </c>
      <c r="B47" s="14" t="s">
        <v>25</v>
      </c>
      <c r="C47" s="59" t="s">
        <v>42</v>
      </c>
      <c r="D47" s="12" t="s">
        <v>243</v>
      </c>
      <c r="E47" s="116">
        <v>1</v>
      </c>
      <c r="F47" s="23">
        <v>19</v>
      </c>
      <c r="G47" s="23">
        <v>14</v>
      </c>
      <c r="H47" s="195"/>
      <c r="I47" s="128">
        <v>8</v>
      </c>
      <c r="J47" s="129">
        <v>5</v>
      </c>
      <c r="K47" s="129">
        <v>2</v>
      </c>
      <c r="L47" s="129"/>
      <c r="M47" s="201"/>
      <c r="N47" s="203">
        <f t="shared" si="11"/>
        <v>15</v>
      </c>
      <c r="O47" s="197">
        <v>8</v>
      </c>
      <c r="P47" s="195">
        <v>3</v>
      </c>
      <c r="Q47" s="195">
        <v>3</v>
      </c>
      <c r="R47" s="129"/>
      <c r="S47" s="330"/>
      <c r="T47" s="289">
        <f t="shared" si="12"/>
        <v>14</v>
      </c>
      <c r="U47" s="197">
        <v>13</v>
      </c>
      <c r="V47" s="195">
        <v>1</v>
      </c>
      <c r="W47" s="195"/>
      <c r="X47" s="195"/>
      <c r="Y47" s="196"/>
      <c r="Z47" s="146">
        <f t="shared" si="13"/>
        <v>14</v>
      </c>
      <c r="AA47" s="197">
        <v>5</v>
      </c>
      <c r="AB47" s="195"/>
      <c r="AC47" s="195"/>
      <c r="AD47" s="195"/>
      <c r="AE47" s="195"/>
      <c r="AF47" s="158">
        <f t="shared" si="14"/>
        <v>5</v>
      </c>
      <c r="AG47" s="198">
        <v>5</v>
      </c>
      <c r="AH47" s="50">
        <f t="shared" si="15"/>
        <v>35.714285714285715</v>
      </c>
    </row>
    <row r="48" spans="1:37" ht="15.75" thickBot="1" x14ac:dyDescent="0.3">
      <c r="A48" s="23"/>
      <c r="B48" s="24" t="s">
        <v>27</v>
      </c>
      <c r="C48" s="12" t="s">
        <v>41</v>
      </c>
      <c r="D48" s="12" t="s">
        <v>246</v>
      </c>
      <c r="E48" s="119">
        <f>SUM(E37:E47)</f>
        <v>13</v>
      </c>
      <c r="F48" s="120">
        <f>SUM(F37:F47)</f>
        <v>239</v>
      </c>
      <c r="G48" s="120">
        <f>SUM(G37:G47)</f>
        <v>186</v>
      </c>
      <c r="H48" s="134"/>
      <c r="I48" s="119">
        <f>SUM(I37:I47)</f>
        <v>130</v>
      </c>
      <c r="J48" s="120">
        <f>SUM(J37:J47)</f>
        <v>40</v>
      </c>
      <c r="K48" s="120">
        <f>SUM(K37:K47)</f>
        <v>11</v>
      </c>
      <c r="L48" s="120"/>
      <c r="M48" s="134">
        <f>SUM(M37:M47)</f>
        <v>2</v>
      </c>
      <c r="N48" s="204">
        <f t="shared" si="11"/>
        <v>183</v>
      </c>
      <c r="O48" s="155">
        <f>SUM(O37:O47)</f>
        <v>121</v>
      </c>
      <c r="P48" s="134">
        <f>SUM(P37:P47)</f>
        <v>31</v>
      </c>
      <c r="Q48" s="134">
        <f>SUM(Q37:Q47)</f>
        <v>17</v>
      </c>
      <c r="R48" s="120">
        <f>SUM(R37:R47)</f>
        <v>2</v>
      </c>
      <c r="S48" s="121"/>
      <c r="T48" s="289">
        <f t="shared" si="12"/>
        <v>171</v>
      </c>
      <c r="U48" s="155">
        <f>SUM(U37:U47)</f>
        <v>84</v>
      </c>
      <c r="V48" s="134">
        <f>SUM(V37:V47)</f>
        <v>5</v>
      </c>
      <c r="W48" s="134">
        <f>SUM(W37:W47)</f>
        <v>3</v>
      </c>
      <c r="X48" s="134"/>
      <c r="Y48" s="121"/>
      <c r="Z48" s="146">
        <f t="shared" si="13"/>
        <v>92</v>
      </c>
      <c r="AA48" s="155">
        <f>SUM(AA37:AA47)</f>
        <v>75</v>
      </c>
      <c r="AB48" s="134">
        <f>SUM(AB37:AB47)</f>
        <v>5</v>
      </c>
      <c r="AC48" s="134"/>
      <c r="AD48" s="134"/>
      <c r="AE48" s="134"/>
      <c r="AF48" s="158">
        <f t="shared" si="14"/>
        <v>80</v>
      </c>
      <c r="AG48" s="148">
        <f>SUM(AG37:AG47)</f>
        <v>154</v>
      </c>
      <c r="AH48" s="251">
        <f t="shared" si="15"/>
        <v>82.795698924731184</v>
      </c>
    </row>
    <row r="49" spans="1:34" x14ac:dyDescent="0.25">
      <c r="A49" s="136"/>
      <c r="B49" s="137" t="s">
        <v>186</v>
      </c>
      <c r="C49" s="12" t="s">
        <v>41</v>
      </c>
      <c r="D49" s="12"/>
      <c r="E49" s="137"/>
      <c r="F49" s="137"/>
      <c r="G49" s="137">
        <v>186</v>
      </c>
      <c r="H49" s="137"/>
      <c r="I49" s="137"/>
      <c r="J49" s="137"/>
      <c r="K49" s="137"/>
      <c r="L49" s="137"/>
      <c r="M49" s="137"/>
      <c r="N49" s="250">
        <v>187</v>
      </c>
      <c r="O49" s="272"/>
      <c r="P49" s="272"/>
      <c r="Q49" s="272"/>
      <c r="R49" s="272"/>
      <c r="S49" s="272"/>
      <c r="T49" s="250">
        <v>186</v>
      </c>
      <c r="U49" s="137"/>
      <c r="V49" s="137"/>
      <c r="W49" s="137"/>
      <c r="X49" s="137"/>
      <c r="Y49" s="137"/>
      <c r="Z49" s="250">
        <v>95</v>
      </c>
      <c r="AA49" s="137"/>
      <c r="AB49" s="137"/>
      <c r="AC49" s="137"/>
      <c r="AD49" s="137"/>
      <c r="AE49" s="137"/>
      <c r="AF49" s="250">
        <v>96</v>
      </c>
      <c r="AG49" s="137"/>
      <c r="AH49" s="50">
        <f t="shared" si="15"/>
        <v>0</v>
      </c>
    </row>
    <row r="50" spans="1:34" ht="15.75" thickBot="1" x14ac:dyDescent="0.3">
      <c r="A50" s="142"/>
      <c r="B50" s="143" t="s">
        <v>198</v>
      </c>
      <c r="C50" s="230"/>
      <c r="D50" s="230"/>
      <c r="E50" s="143"/>
      <c r="F50" s="143"/>
      <c r="G50" s="143"/>
      <c r="H50" s="143"/>
      <c r="I50" s="143"/>
      <c r="J50" s="143"/>
      <c r="K50" s="143"/>
      <c r="L50" s="143"/>
      <c r="M50" s="143"/>
      <c r="N50" s="143">
        <f>N48*100/N49</f>
        <v>97.860962566844918</v>
      </c>
      <c r="O50" s="143"/>
      <c r="P50" s="143"/>
      <c r="Q50" s="143"/>
      <c r="R50" s="143"/>
      <c r="S50" s="143"/>
      <c r="T50" s="143">
        <f>T48*100/T49</f>
        <v>91.935483870967744</v>
      </c>
      <c r="U50" s="143"/>
      <c r="V50" s="143"/>
      <c r="W50" s="143"/>
      <c r="X50" s="143"/>
      <c r="Y50" s="143"/>
      <c r="Z50" s="143">
        <f>Z48*100/Z49</f>
        <v>96.84210526315789</v>
      </c>
      <c r="AA50" s="143"/>
      <c r="AB50" s="143"/>
      <c r="AC50" s="143"/>
      <c r="AD50" s="143"/>
      <c r="AE50" s="143"/>
      <c r="AF50" s="143"/>
      <c r="AG50" s="143"/>
      <c r="AH50" s="50" t="e">
        <f t="shared" si="15"/>
        <v>#DIV/0!</v>
      </c>
    </row>
    <row r="51" spans="1:34" x14ac:dyDescent="0.25">
      <c r="A51" s="50"/>
      <c r="B51" s="50" t="s">
        <v>196</v>
      </c>
      <c r="C51" s="50">
        <v>2014</v>
      </c>
      <c r="D51" s="23" t="s">
        <v>253</v>
      </c>
      <c r="E51" s="50">
        <f>E39+E41+E42+E45</f>
        <v>6</v>
      </c>
      <c r="F51" s="50">
        <f t="shared" ref="F51:AF51" si="16">F39+F41+F42+F45</f>
        <v>111</v>
      </c>
      <c r="G51" s="50">
        <f t="shared" si="16"/>
        <v>91</v>
      </c>
      <c r="H51" s="50">
        <f t="shared" si="16"/>
        <v>0</v>
      </c>
      <c r="I51" s="50">
        <f t="shared" si="16"/>
        <v>63</v>
      </c>
      <c r="J51" s="50">
        <f t="shared" si="16"/>
        <v>22</v>
      </c>
      <c r="K51" s="50">
        <f t="shared" si="16"/>
        <v>1</v>
      </c>
      <c r="L51" s="50">
        <f t="shared" si="16"/>
        <v>0</v>
      </c>
      <c r="M51" s="50">
        <f t="shared" si="16"/>
        <v>0</v>
      </c>
      <c r="N51" s="50">
        <f t="shared" si="16"/>
        <v>86</v>
      </c>
      <c r="O51" s="50">
        <f t="shared" si="16"/>
        <v>56</v>
      </c>
      <c r="P51" s="50">
        <f>P39+P41+P42+P45</f>
        <v>9</v>
      </c>
      <c r="Q51" s="50">
        <f>Q39+Q41+Q42+Q45</f>
        <v>10</v>
      </c>
      <c r="R51" s="50">
        <f>R39+R41+R42+R45</f>
        <v>1</v>
      </c>
      <c r="S51" s="50">
        <f>S39+S41+S42+S45</f>
        <v>0</v>
      </c>
      <c r="T51" s="50">
        <f t="shared" si="16"/>
        <v>76</v>
      </c>
      <c r="U51" s="50">
        <f t="shared" si="16"/>
        <v>0</v>
      </c>
      <c r="V51" s="50">
        <f>V39+V41+V42+V45</f>
        <v>0</v>
      </c>
      <c r="W51" s="50">
        <f>W39+W41+W42+W45</f>
        <v>0</v>
      </c>
      <c r="X51" s="50">
        <f>X39+X41+X42+X45</f>
        <v>0</v>
      </c>
      <c r="Y51" s="50">
        <f>Y39+Y41+Y42+Y45</f>
        <v>0</v>
      </c>
      <c r="Z51" s="50">
        <f t="shared" si="16"/>
        <v>0</v>
      </c>
      <c r="AA51" s="50">
        <f t="shared" si="16"/>
        <v>0</v>
      </c>
      <c r="AB51" s="50">
        <f>AB39+AB41+AB42+AB45</f>
        <v>0</v>
      </c>
      <c r="AC51" s="50">
        <f>AC39+AC41+AC42+AC45</f>
        <v>0</v>
      </c>
      <c r="AD51" s="50">
        <f>AD39+AD41+AD42+AD45</f>
        <v>0</v>
      </c>
      <c r="AE51" s="50">
        <f>AE39+AE41+AE42+AE45</f>
        <v>0</v>
      </c>
      <c r="AF51" s="50">
        <f t="shared" si="16"/>
        <v>0</v>
      </c>
      <c r="AG51" s="50">
        <f>AG39+AG41+AG42+AG45</f>
        <v>74</v>
      </c>
      <c r="AH51" s="251">
        <f t="shared" si="15"/>
        <v>81.318681318681314</v>
      </c>
    </row>
    <row r="52" spans="1:34" x14ac:dyDescent="0.25">
      <c r="A52" s="50"/>
      <c r="B52" s="50" t="s">
        <v>197</v>
      </c>
      <c r="C52" s="50">
        <v>2014</v>
      </c>
      <c r="D52" s="23" t="s">
        <v>254</v>
      </c>
      <c r="E52" s="50">
        <f>E37+E38+E40+E43+E44+E47</f>
        <v>7</v>
      </c>
      <c r="F52" s="50">
        <f t="shared" ref="F52:AG52" si="17">F37+F38+F40+F43+F44+F47</f>
        <v>128</v>
      </c>
      <c r="G52" s="50">
        <f t="shared" si="17"/>
        <v>95</v>
      </c>
      <c r="H52" s="50">
        <f t="shared" si="17"/>
        <v>0</v>
      </c>
      <c r="I52" s="50">
        <f t="shared" si="17"/>
        <v>67</v>
      </c>
      <c r="J52" s="50">
        <f t="shared" si="17"/>
        <v>18</v>
      </c>
      <c r="K52" s="50">
        <f t="shared" si="17"/>
        <v>10</v>
      </c>
      <c r="L52" s="50">
        <f t="shared" si="17"/>
        <v>0</v>
      </c>
      <c r="M52" s="50">
        <f t="shared" si="17"/>
        <v>2</v>
      </c>
      <c r="N52" s="50">
        <f t="shared" si="17"/>
        <v>97</v>
      </c>
      <c r="O52" s="50">
        <f t="shared" si="17"/>
        <v>65</v>
      </c>
      <c r="P52" s="50">
        <f>P37+P38+P40+P43+P44+P47</f>
        <v>22</v>
      </c>
      <c r="Q52" s="50">
        <f>Q37+Q38+Q40+Q43+Q44+Q47</f>
        <v>7</v>
      </c>
      <c r="R52" s="50">
        <f>R37+R38+R40+R43+R44+R47</f>
        <v>1</v>
      </c>
      <c r="S52" s="50">
        <f>S37+S38+S40+S43+S44+S47</f>
        <v>0</v>
      </c>
      <c r="T52" s="50">
        <f t="shared" si="17"/>
        <v>95</v>
      </c>
      <c r="U52" s="50">
        <f t="shared" si="17"/>
        <v>84</v>
      </c>
      <c r="V52" s="50">
        <f>V37+V38+V40+V43+V44+V47</f>
        <v>5</v>
      </c>
      <c r="W52" s="50">
        <f>W37+W38+W40+W43+W44+W47</f>
        <v>3</v>
      </c>
      <c r="X52" s="50">
        <f>X37+X38+X40+X43+X44+X47</f>
        <v>0</v>
      </c>
      <c r="Y52" s="50">
        <f>Y37+Y38+Y40+Y43+Y44+Y47</f>
        <v>0</v>
      </c>
      <c r="Z52" s="50">
        <f t="shared" si="17"/>
        <v>92</v>
      </c>
      <c r="AA52" s="50">
        <f t="shared" si="17"/>
        <v>75</v>
      </c>
      <c r="AB52" s="50">
        <f>AB37+AB38+AB40+AB43+AB44+AB47</f>
        <v>5</v>
      </c>
      <c r="AC52" s="50">
        <f>AC37+AC38+AC40+AC43+AC44+AC47</f>
        <v>0</v>
      </c>
      <c r="AD52" s="50">
        <f>AD37+AD38+AD40+AD43+AD44+AD47</f>
        <v>0</v>
      </c>
      <c r="AE52" s="50">
        <f>AE37+AE38+AE40+AE43+AE44+AE47</f>
        <v>0</v>
      </c>
      <c r="AF52" s="50">
        <f t="shared" si="17"/>
        <v>80</v>
      </c>
      <c r="AG52" s="50">
        <f t="shared" si="17"/>
        <v>80</v>
      </c>
      <c r="AH52" s="251">
        <f t="shared" si="15"/>
        <v>84.21052631578948</v>
      </c>
    </row>
    <row r="53" spans="1:34" x14ac:dyDescent="0.25">
      <c r="A53" s="50"/>
      <c r="B53" s="251" t="s">
        <v>136</v>
      </c>
      <c r="C53" s="251">
        <v>2014</v>
      </c>
      <c r="D53" s="23">
        <v>25</v>
      </c>
      <c r="E53" s="251">
        <f>SUM(E51:E52)</f>
        <v>13</v>
      </c>
      <c r="F53" s="251">
        <f t="shared" ref="F53:AG53" si="18">SUM(F51:F52)</f>
        <v>239</v>
      </c>
      <c r="G53" s="251">
        <f t="shared" si="18"/>
        <v>186</v>
      </c>
      <c r="H53" s="251">
        <f t="shared" si="18"/>
        <v>0</v>
      </c>
      <c r="I53" s="251">
        <f t="shared" si="18"/>
        <v>130</v>
      </c>
      <c r="J53" s="251">
        <f t="shared" si="18"/>
        <v>40</v>
      </c>
      <c r="K53" s="251">
        <f t="shared" si="18"/>
        <v>11</v>
      </c>
      <c r="L53" s="251">
        <f t="shared" si="18"/>
        <v>0</v>
      </c>
      <c r="M53" s="251">
        <f t="shared" si="18"/>
        <v>2</v>
      </c>
      <c r="N53" s="251">
        <f t="shared" si="18"/>
        <v>183</v>
      </c>
      <c r="O53" s="251">
        <f t="shared" si="18"/>
        <v>121</v>
      </c>
      <c r="P53" s="251">
        <f>SUM(P51:P52)</f>
        <v>31</v>
      </c>
      <c r="Q53" s="251">
        <f>SUM(Q51:Q52)</f>
        <v>17</v>
      </c>
      <c r="R53" s="251">
        <f>SUM(R51:R52)</f>
        <v>2</v>
      </c>
      <c r="S53" s="251">
        <f>SUM(S51:S52)</f>
        <v>0</v>
      </c>
      <c r="T53" s="251">
        <f t="shared" si="18"/>
        <v>171</v>
      </c>
      <c r="U53" s="251">
        <f t="shared" si="18"/>
        <v>84</v>
      </c>
      <c r="V53" s="251">
        <f>SUM(V51:V52)</f>
        <v>5</v>
      </c>
      <c r="W53" s="251">
        <f>SUM(W51:W52)</f>
        <v>3</v>
      </c>
      <c r="X53" s="251">
        <f>SUM(X51:X52)</f>
        <v>0</v>
      </c>
      <c r="Y53" s="251">
        <f>SUM(Y51:Y52)</f>
        <v>0</v>
      </c>
      <c r="Z53" s="251">
        <f t="shared" si="18"/>
        <v>92</v>
      </c>
      <c r="AA53" s="251">
        <f t="shared" si="18"/>
        <v>75</v>
      </c>
      <c r="AB53" s="251">
        <f>SUM(AB51:AB52)</f>
        <v>5</v>
      </c>
      <c r="AC53" s="251">
        <f>SUM(AC51:AC52)</f>
        <v>0</v>
      </c>
      <c r="AD53" s="251">
        <f>SUM(AD51:AD52)</f>
        <v>0</v>
      </c>
      <c r="AE53" s="251">
        <f>SUM(AE51:AE52)</f>
        <v>0</v>
      </c>
      <c r="AF53" s="251">
        <f t="shared" si="18"/>
        <v>80</v>
      </c>
      <c r="AG53" s="251">
        <f t="shared" si="18"/>
        <v>154</v>
      </c>
      <c r="AH53" s="251">
        <f t="shared" si="15"/>
        <v>82.795698924731184</v>
      </c>
    </row>
    <row r="54" spans="1:34" x14ac:dyDescent="0.25">
      <c r="A54" s="82"/>
      <c r="B54" s="82"/>
      <c r="C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</row>
    <row r="55" spans="1:34" x14ac:dyDescent="0.25">
      <c r="A55" s="50"/>
      <c r="B55" s="50" t="s">
        <v>236</v>
      </c>
      <c r="C55" s="50" t="s">
        <v>237</v>
      </c>
      <c r="D55" s="50" t="s">
        <v>250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</row>
    <row r="56" spans="1:34" x14ac:dyDescent="0.25">
      <c r="A56" s="50"/>
      <c r="B56" s="50" t="s">
        <v>236</v>
      </c>
      <c r="C56" s="50" t="s">
        <v>238</v>
      </c>
      <c r="D56" s="50" t="s">
        <v>248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</row>
    <row r="57" spans="1:34" x14ac:dyDescent="0.25">
      <c r="A57" s="50"/>
      <c r="B57" s="50" t="s">
        <v>239</v>
      </c>
      <c r="C57" s="50" t="s">
        <v>240</v>
      </c>
      <c r="D57" s="50" t="s">
        <v>249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</row>
    <row r="58" spans="1:34" x14ac:dyDescent="0.25">
      <c r="A58" s="50"/>
      <c r="B58" s="74" t="s">
        <v>241</v>
      </c>
      <c r="C58" s="74" t="s">
        <v>237</v>
      </c>
      <c r="D58" s="74" t="s">
        <v>251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</row>
    <row r="59" spans="1:34" x14ac:dyDescent="0.25">
      <c r="A59" s="50"/>
      <c r="B59" s="74" t="s">
        <v>241</v>
      </c>
      <c r="C59" s="74" t="s">
        <v>238</v>
      </c>
      <c r="D59" s="74" t="s">
        <v>244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</row>
    <row r="60" spans="1:34" x14ac:dyDescent="0.25">
      <c r="A60" s="50"/>
      <c r="B60" s="74" t="s">
        <v>239</v>
      </c>
      <c r="C60" s="74" t="s">
        <v>240</v>
      </c>
      <c r="D60" s="74" t="s">
        <v>252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</row>
    <row r="61" spans="1:34" x14ac:dyDescent="0.25">
      <c r="A61" s="82"/>
      <c r="B61" s="82"/>
      <c r="C61" s="352" t="s">
        <v>262</v>
      </c>
      <c r="D61" s="50">
        <v>25</v>
      </c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</row>
    <row r="62" spans="1:34" x14ac:dyDescent="0.25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</row>
    <row r="63" spans="1:34" x14ac:dyDescent="0.25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</row>
    <row r="64" spans="1:34" x14ac:dyDescent="0.25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</row>
    <row r="66" spans="1:34" ht="19.5" thickBot="1" x14ac:dyDescent="0.35">
      <c r="A66" s="286"/>
      <c r="B66" s="374" t="s">
        <v>212</v>
      </c>
      <c r="C66" s="374"/>
      <c r="D66" s="374"/>
      <c r="E66" s="374"/>
      <c r="F66" s="374"/>
      <c r="G66" s="374"/>
      <c r="H66" s="374"/>
      <c r="I66" s="374"/>
      <c r="J66" s="374"/>
      <c r="K66" s="374"/>
      <c r="L66" s="374"/>
      <c r="M66" s="374"/>
      <c r="N66" s="374"/>
      <c r="O66" s="374"/>
      <c r="P66" s="374"/>
      <c r="Q66" s="374"/>
      <c r="R66" s="374"/>
      <c r="S66" s="374"/>
      <c r="T66" s="374"/>
      <c r="U66" s="374"/>
      <c r="V66" s="374"/>
      <c r="W66" s="374"/>
      <c r="X66" s="374"/>
      <c r="Y66" s="374"/>
      <c r="Z66" s="374"/>
      <c r="AA66" s="374"/>
      <c r="AB66" s="374"/>
      <c r="AC66" s="374"/>
      <c r="AD66" s="374"/>
      <c r="AE66" s="374"/>
      <c r="AF66" s="374"/>
      <c r="AG66" s="374"/>
    </row>
    <row r="67" spans="1:34" ht="19.5" thickBot="1" x14ac:dyDescent="0.3">
      <c r="A67" s="355" t="s">
        <v>47</v>
      </c>
      <c r="B67" s="356"/>
      <c r="C67" s="360"/>
      <c r="D67" s="345"/>
      <c r="E67" s="357" t="s">
        <v>90</v>
      </c>
      <c r="F67" s="358"/>
      <c r="G67" s="358"/>
      <c r="H67" s="358"/>
      <c r="I67" s="375"/>
      <c r="J67" s="375"/>
      <c r="K67" s="375"/>
      <c r="L67" s="375"/>
      <c r="M67" s="375"/>
      <c r="N67" s="375"/>
      <c r="O67" s="375"/>
      <c r="P67" s="375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5"/>
      <c r="AB67" s="375"/>
      <c r="AC67" s="375"/>
      <c r="AD67" s="375"/>
      <c r="AE67" s="375"/>
      <c r="AF67" s="375"/>
      <c r="AG67" s="358"/>
      <c r="AH67" s="157"/>
    </row>
    <row r="68" spans="1:34" ht="35.25" customHeight="1" thickBot="1" x14ac:dyDescent="0.3">
      <c r="A68" s="1" t="s">
        <v>1</v>
      </c>
      <c r="B68" s="1" t="s">
        <v>2</v>
      </c>
      <c r="C68" s="376" t="s">
        <v>43</v>
      </c>
      <c r="D68" s="386" t="s">
        <v>242</v>
      </c>
      <c r="E68" s="112" t="s">
        <v>45</v>
      </c>
      <c r="F68" s="378" t="s">
        <v>234</v>
      </c>
      <c r="G68" s="378" t="s">
        <v>5</v>
      </c>
      <c r="H68" s="111" t="s">
        <v>86</v>
      </c>
      <c r="I68" s="391" t="s">
        <v>82</v>
      </c>
      <c r="J68" s="392"/>
      <c r="K68" s="392"/>
      <c r="L68" s="392"/>
      <c r="M68" s="393"/>
      <c r="N68" s="310" t="s">
        <v>171</v>
      </c>
      <c r="O68" s="391" t="s">
        <v>83</v>
      </c>
      <c r="P68" s="392"/>
      <c r="Q68" s="392"/>
      <c r="R68" s="392"/>
      <c r="S68" s="393"/>
      <c r="T68" s="310" t="s">
        <v>172</v>
      </c>
      <c r="U68" s="394" t="s">
        <v>84</v>
      </c>
      <c r="V68" s="395"/>
      <c r="W68" s="395"/>
      <c r="X68" s="396"/>
      <c r="Y68" s="397"/>
      <c r="Z68" s="310" t="s">
        <v>173</v>
      </c>
      <c r="AA68" s="391" t="s">
        <v>85</v>
      </c>
      <c r="AB68" s="392"/>
      <c r="AC68" s="392"/>
      <c r="AD68" s="392"/>
      <c r="AE68" s="392"/>
      <c r="AF68" s="310" t="s">
        <v>174</v>
      </c>
      <c r="AG68" s="190" t="s">
        <v>28</v>
      </c>
      <c r="AH68" s="205"/>
    </row>
    <row r="69" spans="1:34" ht="68.25" thickBot="1" x14ac:dyDescent="0.3">
      <c r="A69" s="1"/>
      <c r="B69" s="1" t="s">
        <v>91</v>
      </c>
      <c r="C69" s="377"/>
      <c r="D69" s="387"/>
      <c r="E69" s="145"/>
      <c r="F69" s="379"/>
      <c r="G69" s="379"/>
      <c r="H69" s="73"/>
      <c r="I69" s="149" t="s">
        <v>162</v>
      </c>
      <c r="J69" s="79" t="s">
        <v>164</v>
      </c>
      <c r="K69" s="79" t="s">
        <v>165</v>
      </c>
      <c r="L69" s="150" t="s">
        <v>166</v>
      </c>
      <c r="M69" s="79" t="s">
        <v>180</v>
      </c>
      <c r="N69" s="202" t="s">
        <v>138</v>
      </c>
      <c r="O69" s="149" t="s">
        <v>163</v>
      </c>
      <c r="P69" s="79" t="s">
        <v>168</v>
      </c>
      <c r="Q69" s="79" t="s">
        <v>169</v>
      </c>
      <c r="R69" s="34" t="s">
        <v>170</v>
      </c>
      <c r="S69" s="79" t="s">
        <v>184</v>
      </c>
      <c r="T69" s="202"/>
      <c r="U69" s="149" t="s">
        <v>178</v>
      </c>
      <c r="V69" s="79" t="s">
        <v>179</v>
      </c>
      <c r="W69" s="79" t="s">
        <v>180</v>
      </c>
      <c r="X69" s="150" t="s">
        <v>181</v>
      </c>
      <c r="Y69" s="79" t="s">
        <v>228</v>
      </c>
      <c r="Z69" s="156"/>
      <c r="AA69" s="149" t="s">
        <v>182</v>
      </c>
      <c r="AB69" s="79" t="s">
        <v>183</v>
      </c>
      <c r="AC69" s="79" t="s">
        <v>184</v>
      </c>
      <c r="AD69" s="34" t="s">
        <v>185</v>
      </c>
      <c r="AE69" s="79" t="s">
        <v>226</v>
      </c>
      <c r="AF69" s="157"/>
      <c r="AG69" s="156" t="s">
        <v>88</v>
      </c>
      <c r="AH69" s="205"/>
    </row>
    <row r="70" spans="1:34" ht="16.5" thickBot="1" x14ac:dyDescent="0.3">
      <c r="A70" s="3">
        <v>1</v>
      </c>
      <c r="B70" s="12" t="s">
        <v>6</v>
      </c>
      <c r="C70" s="12" t="s">
        <v>41</v>
      </c>
      <c r="D70" s="12" t="s">
        <v>243</v>
      </c>
      <c r="E70" s="113">
        <v>1</v>
      </c>
      <c r="F70" s="114">
        <v>21</v>
      </c>
      <c r="G70" s="114">
        <v>18</v>
      </c>
      <c r="H70" s="131"/>
      <c r="I70" s="116">
        <v>18</v>
      </c>
      <c r="J70" s="23"/>
      <c r="K70" s="23"/>
      <c r="L70" s="23"/>
      <c r="M70" s="78"/>
      <c r="N70" s="332">
        <f>SUM(I70:M70)</f>
        <v>18</v>
      </c>
      <c r="O70" s="146">
        <v>9</v>
      </c>
      <c r="P70" s="132"/>
      <c r="Q70" s="132"/>
      <c r="R70" s="132"/>
      <c r="S70" s="146"/>
      <c r="T70" s="331">
        <f>SUM(O70:S70)</f>
        <v>9</v>
      </c>
      <c r="U70" s="151">
        <v>5</v>
      </c>
      <c r="V70" s="132"/>
      <c r="W70" s="132"/>
      <c r="X70" s="132"/>
      <c r="Y70" s="152"/>
      <c r="Z70" s="341">
        <f>SUM(U70:Y70)</f>
        <v>5</v>
      </c>
      <c r="AA70" s="151"/>
      <c r="AB70" s="132"/>
      <c r="AC70" s="132"/>
      <c r="AD70" s="132"/>
      <c r="AE70" s="152"/>
      <c r="AF70" s="158"/>
      <c r="AG70" s="146"/>
      <c r="AH70" s="205"/>
    </row>
    <row r="71" spans="1:34" ht="16.5" thickBot="1" x14ac:dyDescent="0.3">
      <c r="A71" s="3">
        <v>2</v>
      </c>
      <c r="B71" s="12" t="s">
        <v>7</v>
      </c>
      <c r="C71" s="12" t="s">
        <v>41</v>
      </c>
      <c r="D71" s="12" t="s">
        <v>243</v>
      </c>
      <c r="E71" s="116">
        <v>1</v>
      </c>
      <c r="F71" s="23">
        <v>16</v>
      </c>
      <c r="G71" s="23">
        <v>13</v>
      </c>
      <c r="H71" s="132"/>
      <c r="I71" s="116">
        <v>8</v>
      </c>
      <c r="J71" s="23">
        <v>3</v>
      </c>
      <c r="K71" s="23"/>
      <c r="L71" s="23"/>
      <c r="M71" s="78"/>
      <c r="N71" s="332">
        <f t="shared" ref="N71:N81" si="19">SUM(I71:M71)</f>
        <v>11</v>
      </c>
      <c r="O71" s="146">
        <v>4</v>
      </c>
      <c r="P71" s="132"/>
      <c r="Q71" s="132"/>
      <c r="R71" s="132"/>
      <c r="S71" s="146"/>
      <c r="T71" s="331">
        <f t="shared" ref="T71:T81" si="20">SUM(O71:S71)</f>
        <v>4</v>
      </c>
      <c r="U71" s="151">
        <v>9</v>
      </c>
      <c r="V71" s="132"/>
      <c r="W71" s="132"/>
      <c r="X71" s="132"/>
      <c r="Y71" s="152"/>
      <c r="Z71" s="341">
        <f>SUM(U71:Y71)</f>
        <v>9</v>
      </c>
      <c r="AA71" s="151"/>
      <c r="AB71" s="132"/>
      <c r="AC71" s="132"/>
      <c r="AD71" s="132"/>
      <c r="AE71" s="152"/>
      <c r="AF71" s="158"/>
      <c r="AG71" s="191"/>
      <c r="AH71" s="205"/>
    </row>
    <row r="72" spans="1:34" ht="16.5" thickBot="1" x14ac:dyDescent="0.3">
      <c r="A72" s="3">
        <v>3</v>
      </c>
      <c r="B72" s="59" t="s">
        <v>9</v>
      </c>
      <c r="C72" s="59" t="s">
        <v>42</v>
      </c>
      <c r="D72" s="59">
        <v>2</v>
      </c>
      <c r="E72" s="116">
        <v>2</v>
      </c>
      <c r="F72" s="23">
        <v>52</v>
      </c>
      <c r="G72" s="23">
        <v>44</v>
      </c>
      <c r="H72" s="132"/>
      <c r="I72" s="116">
        <v>34</v>
      </c>
      <c r="J72" s="23">
        <v>8</v>
      </c>
      <c r="K72" s="23"/>
      <c r="L72" s="23"/>
      <c r="M72" s="78"/>
      <c r="N72" s="332">
        <f t="shared" si="19"/>
        <v>42</v>
      </c>
      <c r="O72" s="146">
        <v>30</v>
      </c>
      <c r="P72" s="189">
        <v>1</v>
      </c>
      <c r="Q72" s="132"/>
      <c r="R72" s="132"/>
      <c r="S72" s="146"/>
      <c r="T72" s="331">
        <f t="shared" si="20"/>
        <v>31</v>
      </c>
      <c r="U72" s="151"/>
      <c r="V72" s="132"/>
      <c r="W72" s="132"/>
      <c r="X72" s="132"/>
      <c r="Y72" s="152"/>
      <c r="Z72" s="341"/>
      <c r="AA72" s="151"/>
      <c r="AB72" s="132"/>
      <c r="AC72" s="132"/>
      <c r="AD72" s="132"/>
      <c r="AE72" s="152"/>
      <c r="AF72" s="158"/>
      <c r="AG72" s="191">
        <v>31</v>
      </c>
      <c r="AH72" s="205"/>
    </row>
    <row r="73" spans="1:34" ht="16.5" thickBot="1" x14ac:dyDescent="0.3">
      <c r="A73" s="3">
        <v>4</v>
      </c>
      <c r="B73" s="12" t="s">
        <v>11</v>
      </c>
      <c r="C73" s="12" t="s">
        <v>41</v>
      </c>
      <c r="D73" s="12" t="s">
        <v>243</v>
      </c>
      <c r="E73" s="116">
        <v>1</v>
      </c>
      <c r="F73" s="23">
        <v>26</v>
      </c>
      <c r="G73" s="23">
        <v>23</v>
      </c>
      <c r="H73" s="132"/>
      <c r="I73" s="116">
        <v>16</v>
      </c>
      <c r="J73" s="23"/>
      <c r="K73" s="23"/>
      <c r="L73" s="23"/>
      <c r="M73" s="78"/>
      <c r="N73" s="332">
        <f t="shared" si="19"/>
        <v>16</v>
      </c>
      <c r="O73" s="146">
        <v>9</v>
      </c>
      <c r="P73" s="132"/>
      <c r="Q73" s="132"/>
      <c r="R73" s="132"/>
      <c r="S73" s="146"/>
      <c r="T73" s="331">
        <f t="shared" si="20"/>
        <v>9</v>
      </c>
      <c r="U73" s="151">
        <v>20</v>
      </c>
      <c r="V73" s="132"/>
      <c r="W73" s="132"/>
      <c r="X73" s="132"/>
      <c r="Y73" s="152"/>
      <c r="Z73" s="341">
        <f>SUM(U73:Y73)</f>
        <v>20</v>
      </c>
      <c r="AA73" s="151"/>
      <c r="AB73" s="132"/>
      <c r="AC73" s="132"/>
      <c r="AD73" s="132"/>
      <c r="AE73" s="152"/>
      <c r="AF73" s="158"/>
      <c r="AG73" s="191"/>
      <c r="AH73" s="205"/>
    </row>
    <row r="74" spans="1:34" ht="16.5" thickBot="1" x14ac:dyDescent="0.3">
      <c r="A74" s="3">
        <v>5</v>
      </c>
      <c r="B74" s="59" t="s">
        <v>13</v>
      </c>
      <c r="C74" s="59" t="s">
        <v>42</v>
      </c>
      <c r="D74" s="59">
        <v>2</v>
      </c>
      <c r="E74" s="116">
        <v>2</v>
      </c>
      <c r="F74" s="23">
        <v>42</v>
      </c>
      <c r="G74" s="23">
        <v>35</v>
      </c>
      <c r="H74" s="132"/>
      <c r="I74" s="116">
        <v>24</v>
      </c>
      <c r="J74" s="23">
        <v>4</v>
      </c>
      <c r="K74" s="334">
        <v>1</v>
      </c>
      <c r="L74" s="23"/>
      <c r="M74" s="78"/>
      <c r="N74" s="332">
        <f t="shared" si="19"/>
        <v>29</v>
      </c>
      <c r="O74" s="146">
        <v>29</v>
      </c>
      <c r="P74" s="132"/>
      <c r="Q74" s="132"/>
      <c r="R74" s="132"/>
      <c r="S74" s="146"/>
      <c r="T74" s="331">
        <f t="shared" si="20"/>
        <v>29</v>
      </c>
      <c r="U74" s="151"/>
      <c r="V74" s="132"/>
      <c r="W74" s="132"/>
      <c r="X74" s="132"/>
      <c r="Y74" s="152"/>
      <c r="Z74" s="341"/>
      <c r="AA74" s="151"/>
      <c r="AB74" s="132"/>
      <c r="AC74" s="132"/>
      <c r="AD74" s="132"/>
      <c r="AE74" s="152"/>
      <c r="AF74" s="158"/>
      <c r="AG74" s="191">
        <v>24</v>
      </c>
      <c r="AH74" s="205"/>
    </row>
    <row r="75" spans="1:34" ht="16.5" thickBot="1" x14ac:dyDescent="0.3">
      <c r="A75" s="3">
        <v>6</v>
      </c>
      <c r="B75" s="60" t="s">
        <v>17</v>
      </c>
      <c r="C75" s="59" t="s">
        <v>42</v>
      </c>
      <c r="D75" s="59">
        <v>1</v>
      </c>
      <c r="E75" s="116">
        <v>1</v>
      </c>
      <c r="F75" s="23">
        <v>21</v>
      </c>
      <c r="G75" s="23">
        <v>15</v>
      </c>
      <c r="H75" s="132"/>
      <c r="I75" s="116">
        <v>15</v>
      </c>
      <c r="J75" s="23"/>
      <c r="K75" s="23"/>
      <c r="L75" s="23"/>
      <c r="M75" s="78"/>
      <c r="N75" s="332">
        <f t="shared" si="19"/>
        <v>15</v>
      </c>
      <c r="O75" s="146">
        <v>11</v>
      </c>
      <c r="P75" s="132"/>
      <c r="Q75" s="132"/>
      <c r="R75" s="132"/>
      <c r="S75" s="146"/>
      <c r="T75" s="331">
        <f t="shared" si="20"/>
        <v>11</v>
      </c>
      <c r="U75" s="151"/>
      <c r="V75" s="132"/>
      <c r="W75" s="132"/>
      <c r="X75" s="132"/>
      <c r="Y75" s="152"/>
      <c r="Z75" s="341"/>
      <c r="AA75" s="151"/>
      <c r="AB75" s="132"/>
      <c r="AC75" s="132"/>
      <c r="AD75" s="132"/>
      <c r="AE75" s="152"/>
      <c r="AF75" s="158"/>
      <c r="AG75" s="191">
        <v>11</v>
      </c>
      <c r="AH75" s="205"/>
    </row>
    <row r="76" spans="1:34" ht="16.5" thickBot="1" x14ac:dyDescent="0.3">
      <c r="A76" s="3">
        <v>7</v>
      </c>
      <c r="B76" s="13" t="s">
        <v>19</v>
      </c>
      <c r="C76" s="12" t="s">
        <v>41</v>
      </c>
      <c r="D76" s="12" t="s">
        <v>244</v>
      </c>
      <c r="E76" s="116">
        <v>2</v>
      </c>
      <c r="F76" s="23">
        <v>32</v>
      </c>
      <c r="G76" s="23">
        <v>29</v>
      </c>
      <c r="H76" s="132"/>
      <c r="I76" s="116">
        <v>8</v>
      </c>
      <c r="J76" s="23">
        <v>20</v>
      </c>
      <c r="K76" s="23"/>
      <c r="L76" s="23"/>
      <c r="M76" s="78"/>
      <c r="N76" s="332">
        <f t="shared" si="19"/>
        <v>28</v>
      </c>
      <c r="O76" s="146">
        <v>26</v>
      </c>
      <c r="P76" s="132"/>
      <c r="Q76" s="132"/>
      <c r="R76" s="132"/>
      <c r="S76" s="146"/>
      <c r="T76" s="331">
        <f t="shared" si="20"/>
        <v>26</v>
      </c>
      <c r="U76" s="151">
        <v>19</v>
      </c>
      <c r="V76" s="132"/>
      <c r="W76" s="132"/>
      <c r="X76" s="132"/>
      <c r="Y76" s="152"/>
      <c r="Z76" s="341">
        <f>SUM(U76:Y76)</f>
        <v>19</v>
      </c>
      <c r="AA76" s="151"/>
      <c r="AB76" s="132"/>
      <c r="AC76" s="132"/>
      <c r="AD76" s="132"/>
      <c r="AE76" s="152"/>
      <c r="AF76" s="158"/>
      <c r="AG76" s="191"/>
      <c r="AH76" s="205"/>
    </row>
    <row r="77" spans="1:34" ht="16.5" thickBot="1" x14ac:dyDescent="0.3">
      <c r="A77" s="3">
        <v>8</v>
      </c>
      <c r="B77" s="13" t="s">
        <v>20</v>
      </c>
      <c r="C77" s="12" t="s">
        <v>41</v>
      </c>
      <c r="D77" s="12" t="s">
        <v>244</v>
      </c>
      <c r="E77" s="116">
        <v>2</v>
      </c>
      <c r="F77" s="23">
        <v>42</v>
      </c>
      <c r="G77" s="23">
        <v>39</v>
      </c>
      <c r="H77" s="132"/>
      <c r="I77" s="116">
        <v>38</v>
      </c>
      <c r="J77" s="23"/>
      <c r="K77" s="23"/>
      <c r="L77" s="23"/>
      <c r="M77" s="78"/>
      <c r="N77" s="332">
        <f t="shared" si="19"/>
        <v>38</v>
      </c>
      <c r="O77" s="146">
        <v>36</v>
      </c>
      <c r="P77" s="132"/>
      <c r="Q77" s="132"/>
      <c r="R77" s="132"/>
      <c r="S77" s="146"/>
      <c r="T77" s="331">
        <f t="shared" si="20"/>
        <v>36</v>
      </c>
      <c r="U77" s="151">
        <v>36</v>
      </c>
      <c r="V77" s="132"/>
      <c r="W77" s="132"/>
      <c r="X77" s="132"/>
      <c r="Y77" s="152"/>
      <c r="Z77" s="341">
        <f>SUM(U77:Y77)</f>
        <v>36</v>
      </c>
      <c r="AA77" s="151"/>
      <c r="AB77" s="132"/>
      <c r="AC77" s="132"/>
      <c r="AD77" s="132"/>
      <c r="AE77" s="152"/>
      <c r="AF77" s="158"/>
      <c r="AG77" s="191"/>
      <c r="AH77" s="205"/>
    </row>
    <row r="78" spans="1:34" ht="24.75" thickBot="1" x14ac:dyDescent="0.3">
      <c r="A78" s="3">
        <v>9</v>
      </c>
      <c r="B78" s="60" t="s">
        <v>211</v>
      </c>
      <c r="C78" s="12" t="s">
        <v>41</v>
      </c>
      <c r="D78" s="59">
        <v>2</v>
      </c>
      <c r="E78" s="116">
        <v>1</v>
      </c>
      <c r="F78" s="23">
        <v>21</v>
      </c>
      <c r="G78" s="23">
        <v>19</v>
      </c>
      <c r="H78" s="132"/>
      <c r="I78" s="116">
        <v>15</v>
      </c>
      <c r="J78" s="23">
        <v>4</v>
      </c>
      <c r="K78" s="23"/>
      <c r="L78" s="23"/>
      <c r="M78" s="78"/>
      <c r="N78" s="332">
        <f t="shared" si="19"/>
        <v>19</v>
      </c>
      <c r="O78" s="146">
        <v>16</v>
      </c>
      <c r="P78" s="132"/>
      <c r="Q78" s="132"/>
      <c r="R78" s="132"/>
      <c r="S78" s="146"/>
      <c r="T78" s="331">
        <f t="shared" si="20"/>
        <v>16</v>
      </c>
      <c r="U78" s="151"/>
      <c r="V78" s="132"/>
      <c r="W78" s="132"/>
      <c r="X78" s="132"/>
      <c r="Y78" s="152"/>
      <c r="Z78" s="146"/>
      <c r="AA78" s="151"/>
      <c r="AB78" s="132"/>
      <c r="AC78" s="132"/>
      <c r="AD78" s="132"/>
      <c r="AE78" s="152"/>
      <c r="AF78" s="158"/>
      <c r="AG78" s="191">
        <v>16</v>
      </c>
      <c r="AH78" s="205"/>
    </row>
    <row r="79" spans="1:34" ht="15.75" thickBot="1" x14ac:dyDescent="0.3">
      <c r="A79" s="3">
        <v>10</v>
      </c>
      <c r="B79" s="13" t="s">
        <v>24</v>
      </c>
      <c r="C79" s="12" t="s">
        <v>41</v>
      </c>
      <c r="D79" s="12" t="s">
        <v>243</v>
      </c>
      <c r="E79" s="116">
        <v>1</v>
      </c>
      <c r="F79" s="23">
        <v>26</v>
      </c>
      <c r="G79" s="23">
        <v>22</v>
      </c>
      <c r="H79" s="132"/>
      <c r="I79" s="116">
        <v>22</v>
      </c>
      <c r="J79" s="23"/>
      <c r="K79" s="23"/>
      <c r="L79" s="23"/>
      <c r="M79" s="78"/>
      <c r="N79" s="332">
        <f t="shared" si="19"/>
        <v>22</v>
      </c>
      <c r="O79" s="146">
        <v>21</v>
      </c>
      <c r="P79" s="132"/>
      <c r="Q79" s="132"/>
      <c r="R79" s="132"/>
      <c r="S79" s="146"/>
      <c r="T79" s="331">
        <f t="shared" si="20"/>
        <v>21</v>
      </c>
      <c r="U79" s="151"/>
      <c r="V79" s="132"/>
      <c r="W79" s="132"/>
      <c r="X79" s="132"/>
      <c r="Y79" s="152"/>
      <c r="Z79" s="146"/>
      <c r="AA79" s="151"/>
      <c r="AB79" s="132"/>
      <c r="AC79" s="132"/>
      <c r="AD79" s="132"/>
      <c r="AE79" s="152"/>
      <c r="AF79" s="158"/>
      <c r="AG79" s="191"/>
      <c r="AH79" s="205"/>
    </row>
    <row r="80" spans="1:34" x14ac:dyDescent="0.25">
      <c r="A80" s="3">
        <v>11</v>
      </c>
      <c r="B80" s="14" t="s">
        <v>25</v>
      </c>
      <c r="C80" s="59" t="s">
        <v>42</v>
      </c>
      <c r="D80" s="12" t="s">
        <v>243</v>
      </c>
      <c r="E80" s="117"/>
      <c r="F80" s="118"/>
      <c r="G80" s="118"/>
      <c r="H80" s="133"/>
      <c r="I80" s="117"/>
      <c r="J80" s="118"/>
      <c r="K80" s="118"/>
      <c r="L80" s="118"/>
      <c r="M80" s="206"/>
      <c r="N80" s="332">
        <f t="shared" si="19"/>
        <v>0</v>
      </c>
      <c r="O80" s="147"/>
      <c r="P80" s="133"/>
      <c r="Q80" s="133"/>
      <c r="R80" s="133"/>
      <c r="S80" s="147"/>
      <c r="T80" s="331">
        <f t="shared" si="20"/>
        <v>0</v>
      </c>
      <c r="U80" s="153"/>
      <c r="V80" s="133"/>
      <c r="W80" s="133"/>
      <c r="X80" s="133"/>
      <c r="Y80" s="154"/>
      <c r="Z80" s="147"/>
      <c r="AA80" s="153"/>
      <c r="AB80" s="133"/>
      <c r="AC80" s="133"/>
      <c r="AD80" s="133"/>
      <c r="AE80" s="154"/>
      <c r="AF80" s="159"/>
      <c r="AG80" s="193" t="s">
        <v>175</v>
      </c>
      <c r="AH80" s="205"/>
    </row>
    <row r="81" spans="1:34" ht="15.75" thickBot="1" x14ac:dyDescent="0.3">
      <c r="A81" s="207"/>
      <c r="B81" s="208" t="s">
        <v>27</v>
      </c>
      <c r="C81" s="12" t="s">
        <v>41</v>
      </c>
      <c r="D81" s="12" t="s">
        <v>246</v>
      </c>
      <c r="E81" s="210">
        <f>SUM(E70:E80)</f>
        <v>14</v>
      </c>
      <c r="F81" s="211">
        <f>SUM(F70:F80)</f>
        <v>299</v>
      </c>
      <c r="G81" s="211">
        <f>SUM(G70:G80)</f>
        <v>257</v>
      </c>
      <c r="H81" s="212"/>
      <c r="I81" s="210">
        <f>SUM(I70:I80)</f>
        <v>198</v>
      </c>
      <c r="J81" s="211">
        <f>SUM(J70:J80)</f>
        <v>39</v>
      </c>
      <c r="K81" s="211"/>
      <c r="L81" s="211"/>
      <c r="M81" s="212"/>
      <c r="N81" s="213">
        <f t="shared" si="19"/>
        <v>237</v>
      </c>
      <c r="O81" s="214">
        <f>SUM(O70:O80)</f>
        <v>191</v>
      </c>
      <c r="P81" s="212">
        <f>SUM(P70:P80)</f>
        <v>1</v>
      </c>
      <c r="Q81" s="212"/>
      <c r="R81" s="212"/>
      <c r="S81" s="214"/>
      <c r="T81" s="331">
        <f t="shared" si="20"/>
        <v>192</v>
      </c>
      <c r="U81" s="216">
        <f>SUM(U70:U80)</f>
        <v>89</v>
      </c>
      <c r="V81" s="212"/>
      <c r="W81" s="212"/>
      <c r="X81" s="212"/>
      <c r="Y81" s="215"/>
      <c r="Z81" s="214">
        <f>SUM(U81:Y81)</f>
        <v>89</v>
      </c>
      <c r="AA81" s="216"/>
      <c r="AB81" s="212"/>
      <c r="AC81" s="212"/>
      <c r="AD81" s="212"/>
      <c r="AE81" s="215"/>
      <c r="AF81" s="213"/>
      <c r="AG81" s="214">
        <f>SUM(AG70:AG80)</f>
        <v>82</v>
      </c>
      <c r="AH81" s="217">
        <f>N81*100/G81</f>
        <v>92.217898832684824</v>
      </c>
    </row>
    <row r="82" spans="1:34" ht="15.75" thickBot="1" x14ac:dyDescent="0.3">
      <c r="A82" s="136"/>
      <c r="B82" s="137" t="s">
        <v>176</v>
      </c>
      <c r="C82" s="12" t="s">
        <v>41</v>
      </c>
      <c r="D82" s="12"/>
      <c r="E82" s="137"/>
      <c r="F82" s="137"/>
      <c r="G82" s="137">
        <v>257</v>
      </c>
      <c r="H82" s="137"/>
      <c r="I82" s="137">
        <v>257</v>
      </c>
      <c r="J82" s="137"/>
      <c r="K82" s="137"/>
      <c r="L82" s="137"/>
      <c r="M82" s="137"/>
      <c r="N82" s="137">
        <v>257</v>
      </c>
      <c r="O82" s="137"/>
      <c r="P82" s="137"/>
      <c r="Q82" s="137"/>
      <c r="R82" s="137"/>
      <c r="S82" s="137"/>
      <c r="T82" s="137">
        <v>257</v>
      </c>
      <c r="U82" s="137"/>
      <c r="V82" s="137"/>
      <c r="W82" s="137"/>
      <c r="X82" s="137"/>
      <c r="Y82" s="137"/>
      <c r="Z82" s="114">
        <v>134</v>
      </c>
      <c r="AA82" s="114"/>
      <c r="AB82" s="114"/>
      <c r="AC82" s="114"/>
      <c r="AD82" s="114"/>
      <c r="AE82" s="114"/>
      <c r="AF82" s="114">
        <v>134</v>
      </c>
      <c r="AG82" s="137"/>
      <c r="AH82" s="221"/>
    </row>
    <row r="83" spans="1:34" ht="15.75" thickBot="1" x14ac:dyDescent="0.3">
      <c r="A83" s="142"/>
      <c r="B83" s="143" t="s">
        <v>177</v>
      </c>
      <c r="C83" s="230"/>
      <c r="D83" s="230"/>
      <c r="E83" s="143"/>
      <c r="F83" s="143"/>
      <c r="G83" s="143">
        <f>G82*100/F81</f>
        <v>85.953177257525084</v>
      </c>
      <c r="H83" s="143"/>
      <c r="I83" s="143">
        <f>I81*100/I82</f>
        <v>77.04280155642023</v>
      </c>
      <c r="J83" s="143"/>
      <c r="K83" s="143"/>
      <c r="L83" s="143"/>
      <c r="M83" s="143"/>
      <c r="N83" s="137">
        <f>N81*100/N82</f>
        <v>92.217898832684824</v>
      </c>
      <c r="O83" s="143"/>
      <c r="P83" s="143"/>
      <c r="Q83" s="143"/>
      <c r="R83" s="143"/>
      <c r="S83" s="143"/>
      <c r="T83" s="143">
        <f>T81*100/T82</f>
        <v>74.708171206225686</v>
      </c>
      <c r="U83" s="143"/>
      <c r="V83" s="143"/>
      <c r="W83" s="143"/>
      <c r="X83" s="143"/>
      <c r="Y83" s="143"/>
      <c r="Z83" s="143">
        <f>Z81*100/Z82</f>
        <v>66.417910447761187</v>
      </c>
      <c r="AA83" s="143"/>
      <c r="AB83" s="143"/>
      <c r="AC83" s="143"/>
      <c r="AD83" s="143"/>
      <c r="AE83" s="143"/>
      <c r="AF83" s="143"/>
      <c r="AG83" s="143"/>
      <c r="AH83" s="144"/>
    </row>
    <row r="84" spans="1:34" x14ac:dyDescent="0.25">
      <c r="A84" s="50"/>
      <c r="B84" s="50" t="s">
        <v>196</v>
      </c>
      <c r="C84" s="50">
        <v>2015</v>
      </c>
      <c r="D84" s="23" t="s">
        <v>253</v>
      </c>
      <c r="E84" s="50">
        <f>E72+E74+E75+E78</f>
        <v>6</v>
      </c>
      <c r="F84" s="50">
        <f t="shared" ref="F84:AF84" si="21">F72+F74+F75+F78</f>
        <v>136</v>
      </c>
      <c r="G84" s="50">
        <f t="shared" si="21"/>
        <v>113</v>
      </c>
      <c r="H84" s="50">
        <f t="shared" si="21"/>
        <v>0</v>
      </c>
      <c r="I84" s="50">
        <f t="shared" si="21"/>
        <v>88</v>
      </c>
      <c r="J84" s="50">
        <f t="shared" si="21"/>
        <v>16</v>
      </c>
      <c r="K84" s="50">
        <f t="shared" si="21"/>
        <v>1</v>
      </c>
      <c r="L84" s="50">
        <f t="shared" si="21"/>
        <v>0</v>
      </c>
      <c r="M84" s="50">
        <f t="shared" si="21"/>
        <v>0</v>
      </c>
      <c r="N84" s="50">
        <f t="shared" si="21"/>
        <v>105</v>
      </c>
      <c r="O84" s="50">
        <f t="shared" si="21"/>
        <v>86</v>
      </c>
      <c r="P84" s="50">
        <f t="shared" si="21"/>
        <v>1</v>
      </c>
      <c r="Q84" s="50">
        <f t="shared" si="21"/>
        <v>0</v>
      </c>
      <c r="R84" s="50">
        <f t="shared" si="21"/>
        <v>0</v>
      </c>
      <c r="S84" s="50"/>
      <c r="T84" s="50">
        <f t="shared" si="21"/>
        <v>87</v>
      </c>
      <c r="U84" s="50">
        <f t="shared" si="21"/>
        <v>0</v>
      </c>
      <c r="V84" s="50">
        <f t="shared" si="21"/>
        <v>0</v>
      </c>
      <c r="W84" s="50">
        <f t="shared" si="21"/>
        <v>0</v>
      </c>
      <c r="X84" s="50"/>
      <c r="Y84" s="50">
        <f t="shared" si="21"/>
        <v>0</v>
      </c>
      <c r="Z84" s="50">
        <f t="shared" si="21"/>
        <v>0</v>
      </c>
      <c r="AA84" s="50">
        <f t="shared" si="21"/>
        <v>0</v>
      </c>
      <c r="AB84" s="50">
        <f t="shared" si="21"/>
        <v>0</v>
      </c>
      <c r="AC84" s="50">
        <f t="shared" si="21"/>
        <v>0</v>
      </c>
      <c r="AD84" s="50"/>
      <c r="AE84" s="50">
        <f t="shared" si="21"/>
        <v>0</v>
      </c>
      <c r="AF84" s="50">
        <f t="shared" si="21"/>
        <v>0</v>
      </c>
      <c r="AG84" s="251">
        <f>AG72+AG74+AG75+AG78</f>
        <v>82</v>
      </c>
      <c r="AH84" s="251">
        <f>81*100/G84</f>
        <v>71.681415929203538</v>
      </c>
    </row>
    <row r="85" spans="1:34" x14ac:dyDescent="0.25">
      <c r="A85" s="50"/>
      <c r="B85" s="50" t="s">
        <v>197</v>
      </c>
      <c r="C85" s="50">
        <v>2015</v>
      </c>
      <c r="D85" s="23" t="s">
        <v>254</v>
      </c>
      <c r="E85" s="50">
        <f>E70+E71+E73+E76+E77+E79+E80</f>
        <v>8</v>
      </c>
      <c r="F85" s="50">
        <f>F70+F71+F73+F76+F77+F79+F80</f>
        <v>163</v>
      </c>
      <c r="G85" s="50">
        <f t="shared" ref="G85:AG85" si="22">G70+G71+G73+G76+G77+G79</f>
        <v>144</v>
      </c>
      <c r="H85" s="50">
        <f t="shared" si="22"/>
        <v>0</v>
      </c>
      <c r="I85" s="50">
        <f t="shared" si="22"/>
        <v>110</v>
      </c>
      <c r="J85" s="50">
        <f t="shared" si="22"/>
        <v>23</v>
      </c>
      <c r="K85" s="50">
        <f t="shared" si="22"/>
        <v>0</v>
      </c>
      <c r="L85" s="50">
        <f t="shared" si="22"/>
        <v>0</v>
      </c>
      <c r="M85" s="50">
        <f t="shared" si="22"/>
        <v>0</v>
      </c>
      <c r="N85" s="50">
        <f t="shared" si="22"/>
        <v>133</v>
      </c>
      <c r="O85" s="50">
        <f t="shared" si="22"/>
        <v>105</v>
      </c>
      <c r="P85" s="50">
        <f t="shared" si="22"/>
        <v>0</v>
      </c>
      <c r="Q85" s="50">
        <f t="shared" si="22"/>
        <v>0</v>
      </c>
      <c r="R85" s="50">
        <f t="shared" si="22"/>
        <v>0</v>
      </c>
      <c r="S85" s="50"/>
      <c r="T85" s="50">
        <f t="shared" si="22"/>
        <v>105</v>
      </c>
      <c r="U85" s="50">
        <f t="shared" si="22"/>
        <v>89</v>
      </c>
      <c r="V85" s="50">
        <f t="shared" si="22"/>
        <v>0</v>
      </c>
      <c r="W85" s="50">
        <f t="shared" si="22"/>
        <v>0</v>
      </c>
      <c r="X85" s="50"/>
      <c r="Y85" s="50">
        <f t="shared" si="22"/>
        <v>0</v>
      </c>
      <c r="Z85" s="50">
        <f t="shared" si="22"/>
        <v>89</v>
      </c>
      <c r="AA85" s="50">
        <f t="shared" si="22"/>
        <v>0</v>
      </c>
      <c r="AB85" s="50">
        <f t="shared" si="22"/>
        <v>0</v>
      </c>
      <c r="AC85" s="50">
        <f t="shared" si="22"/>
        <v>0</v>
      </c>
      <c r="AD85" s="50"/>
      <c r="AE85" s="50">
        <f t="shared" si="22"/>
        <v>0</v>
      </c>
      <c r="AF85" s="50">
        <f t="shared" si="22"/>
        <v>0</v>
      </c>
      <c r="AG85" s="251">
        <f t="shared" si="22"/>
        <v>0</v>
      </c>
      <c r="AH85" s="251">
        <f>81*100/G85</f>
        <v>56.25</v>
      </c>
    </row>
    <row r="86" spans="1:34" x14ac:dyDescent="0.25">
      <c r="A86" s="50"/>
      <c r="B86" s="50" t="s">
        <v>136</v>
      </c>
      <c r="C86" s="50">
        <v>2015</v>
      </c>
      <c r="D86" s="23">
        <v>25</v>
      </c>
      <c r="E86" s="50">
        <f>SUM(E84:E85)</f>
        <v>14</v>
      </c>
      <c r="F86" s="50">
        <f t="shared" ref="F86:AG86" si="23">SUM(F84:F85)</f>
        <v>299</v>
      </c>
      <c r="G86" s="50">
        <f t="shared" si="23"/>
        <v>257</v>
      </c>
      <c r="H86" s="50">
        <f t="shared" si="23"/>
        <v>0</v>
      </c>
      <c r="I86" s="50">
        <f t="shared" si="23"/>
        <v>198</v>
      </c>
      <c r="J86" s="50">
        <f t="shared" si="23"/>
        <v>39</v>
      </c>
      <c r="K86" s="50">
        <f t="shared" si="23"/>
        <v>1</v>
      </c>
      <c r="L86" s="50">
        <f t="shared" si="23"/>
        <v>0</v>
      </c>
      <c r="M86" s="50">
        <f t="shared" si="23"/>
        <v>0</v>
      </c>
      <c r="N86" s="50">
        <f t="shared" si="23"/>
        <v>238</v>
      </c>
      <c r="O86" s="50">
        <f t="shared" si="23"/>
        <v>191</v>
      </c>
      <c r="P86" s="50">
        <f t="shared" si="23"/>
        <v>1</v>
      </c>
      <c r="Q86" s="50">
        <f t="shared" si="23"/>
        <v>0</v>
      </c>
      <c r="R86" s="50">
        <f t="shared" si="23"/>
        <v>0</v>
      </c>
      <c r="S86" s="50"/>
      <c r="T86" s="50">
        <f t="shared" si="23"/>
        <v>192</v>
      </c>
      <c r="U86" s="50">
        <f t="shared" si="23"/>
        <v>89</v>
      </c>
      <c r="V86" s="50">
        <f t="shared" si="23"/>
        <v>0</v>
      </c>
      <c r="W86" s="50">
        <f t="shared" si="23"/>
        <v>0</v>
      </c>
      <c r="X86" s="50"/>
      <c r="Y86" s="50">
        <f t="shared" si="23"/>
        <v>0</v>
      </c>
      <c r="Z86" s="50">
        <f t="shared" si="23"/>
        <v>89</v>
      </c>
      <c r="AA86" s="50">
        <f t="shared" si="23"/>
        <v>0</v>
      </c>
      <c r="AB86" s="50">
        <f t="shared" si="23"/>
        <v>0</v>
      </c>
      <c r="AC86" s="50">
        <f t="shared" si="23"/>
        <v>0</v>
      </c>
      <c r="AD86" s="50"/>
      <c r="AE86" s="50">
        <f t="shared" si="23"/>
        <v>0</v>
      </c>
      <c r="AF86" s="50">
        <f t="shared" si="23"/>
        <v>0</v>
      </c>
      <c r="AG86" s="251">
        <f t="shared" si="23"/>
        <v>82</v>
      </c>
      <c r="AH86" s="251">
        <f>81*100/G86</f>
        <v>31.517509727626461</v>
      </c>
    </row>
    <row r="88" spans="1:34" x14ac:dyDescent="0.25">
      <c r="A88" s="50"/>
      <c r="B88" s="50" t="s">
        <v>236</v>
      </c>
      <c r="C88" s="50" t="s">
        <v>237</v>
      </c>
      <c r="D88" s="50" t="s">
        <v>250</v>
      </c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</row>
    <row r="89" spans="1:34" x14ac:dyDescent="0.25">
      <c r="A89" s="50"/>
      <c r="B89" s="50" t="s">
        <v>236</v>
      </c>
      <c r="C89" s="50" t="s">
        <v>238</v>
      </c>
      <c r="D89" s="50" t="s">
        <v>248</v>
      </c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</row>
    <row r="90" spans="1:34" x14ac:dyDescent="0.25">
      <c r="A90" s="50"/>
      <c r="B90" s="50" t="s">
        <v>239</v>
      </c>
      <c r="C90" s="50" t="s">
        <v>240</v>
      </c>
      <c r="D90" s="50" t="s">
        <v>249</v>
      </c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</row>
    <row r="91" spans="1:34" x14ac:dyDescent="0.25">
      <c r="A91" s="50"/>
      <c r="B91" s="74" t="s">
        <v>241</v>
      </c>
      <c r="C91" s="74" t="s">
        <v>237</v>
      </c>
      <c r="D91" s="74" t="s">
        <v>251</v>
      </c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</row>
    <row r="92" spans="1:34" x14ac:dyDescent="0.25">
      <c r="A92" s="50"/>
      <c r="B92" s="74" t="s">
        <v>241</v>
      </c>
      <c r="C92" s="74" t="s">
        <v>238</v>
      </c>
      <c r="D92" s="74" t="s">
        <v>244</v>
      </c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</row>
    <row r="93" spans="1:34" x14ac:dyDescent="0.25">
      <c r="A93" s="50"/>
      <c r="B93" s="74" t="s">
        <v>239</v>
      </c>
      <c r="C93" s="74" t="s">
        <v>240</v>
      </c>
      <c r="D93" s="74" t="s">
        <v>252</v>
      </c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</row>
    <row r="94" spans="1:34" x14ac:dyDescent="0.25">
      <c r="C94" s="352" t="s">
        <v>261</v>
      </c>
      <c r="D94" s="50">
        <v>25</v>
      </c>
    </row>
    <row r="96" spans="1:34" ht="19.5" thickBot="1" x14ac:dyDescent="0.35">
      <c r="A96" s="286"/>
      <c r="B96" s="374" t="s">
        <v>212</v>
      </c>
      <c r="C96" s="374"/>
      <c r="D96" s="374"/>
      <c r="E96" s="374"/>
      <c r="F96" s="374"/>
      <c r="G96" s="374"/>
      <c r="H96" s="374"/>
      <c r="I96" s="374"/>
      <c r="J96" s="374"/>
      <c r="K96" s="374"/>
      <c r="L96" s="374"/>
      <c r="M96" s="374"/>
      <c r="N96" s="374"/>
      <c r="O96" s="374"/>
      <c r="P96" s="374"/>
      <c r="Q96" s="374"/>
      <c r="R96" s="374"/>
      <c r="S96" s="374"/>
      <c r="T96" s="374"/>
      <c r="U96" s="374"/>
      <c r="V96" s="374"/>
      <c r="W96" s="374"/>
      <c r="X96" s="374"/>
      <c r="Y96" s="374"/>
      <c r="Z96" s="374"/>
      <c r="AA96" s="374"/>
      <c r="AB96" s="374"/>
      <c r="AC96" s="374"/>
      <c r="AD96" s="374"/>
      <c r="AE96" s="374"/>
      <c r="AF96" s="374"/>
      <c r="AG96" s="374"/>
    </row>
    <row r="97" spans="1:35" ht="19.5" thickBot="1" x14ac:dyDescent="0.3">
      <c r="A97" s="355" t="s">
        <v>47</v>
      </c>
      <c r="B97" s="356"/>
      <c r="C97" s="360"/>
      <c r="D97" s="345"/>
      <c r="E97" s="357" t="s">
        <v>213</v>
      </c>
      <c r="F97" s="358"/>
      <c r="G97" s="358"/>
      <c r="H97" s="358"/>
      <c r="I97" s="375"/>
      <c r="J97" s="375"/>
      <c r="K97" s="375"/>
      <c r="L97" s="375"/>
      <c r="M97" s="375"/>
      <c r="N97" s="375"/>
      <c r="O97" s="375"/>
      <c r="P97" s="375"/>
      <c r="Q97" s="375"/>
      <c r="R97" s="375"/>
      <c r="S97" s="375"/>
      <c r="T97" s="375"/>
      <c r="U97" s="375"/>
      <c r="V97" s="375"/>
      <c r="W97" s="375"/>
      <c r="X97" s="375"/>
      <c r="Y97" s="375"/>
      <c r="Z97" s="375"/>
      <c r="AA97" s="375"/>
      <c r="AB97" s="375"/>
      <c r="AC97" s="375"/>
      <c r="AD97" s="375"/>
      <c r="AE97" s="375"/>
      <c r="AF97" s="375"/>
      <c r="AG97" s="358"/>
      <c r="AH97" s="157"/>
    </row>
    <row r="98" spans="1:35" ht="57" customHeight="1" thickBot="1" x14ac:dyDescent="0.3">
      <c r="A98" s="1" t="s">
        <v>1</v>
      </c>
      <c r="B98" s="1" t="s">
        <v>2</v>
      </c>
      <c r="C98" s="376" t="s">
        <v>43</v>
      </c>
      <c r="D98" s="386" t="s">
        <v>242</v>
      </c>
      <c r="E98" s="112" t="s">
        <v>45</v>
      </c>
      <c r="F98" s="378" t="s">
        <v>233</v>
      </c>
      <c r="G98" s="378" t="s">
        <v>5</v>
      </c>
      <c r="H98" s="111" t="s">
        <v>86</v>
      </c>
      <c r="I98" s="391" t="s">
        <v>82</v>
      </c>
      <c r="J98" s="392"/>
      <c r="K98" s="392"/>
      <c r="L98" s="392"/>
      <c r="M98" s="393"/>
      <c r="N98" s="310" t="s">
        <v>171</v>
      </c>
      <c r="O98" s="391" t="s">
        <v>83</v>
      </c>
      <c r="P98" s="392"/>
      <c r="Q98" s="392"/>
      <c r="R98" s="392"/>
      <c r="S98" s="393"/>
      <c r="T98" s="310" t="s">
        <v>172</v>
      </c>
      <c r="U98" s="394" t="s">
        <v>84</v>
      </c>
      <c r="V98" s="395"/>
      <c r="W98" s="395"/>
      <c r="X98" s="396"/>
      <c r="Y98" s="397"/>
      <c r="Z98" s="310" t="s">
        <v>173</v>
      </c>
      <c r="AA98" s="391" t="s">
        <v>85</v>
      </c>
      <c r="AB98" s="392"/>
      <c r="AC98" s="392"/>
      <c r="AD98" s="392"/>
      <c r="AE98" s="392"/>
      <c r="AF98" s="310" t="s">
        <v>174</v>
      </c>
      <c r="AG98" s="190" t="s">
        <v>28</v>
      </c>
      <c r="AH98" s="205"/>
      <c r="AI98" t="s">
        <v>222</v>
      </c>
    </row>
    <row r="99" spans="1:35" ht="68.25" thickBot="1" x14ac:dyDescent="0.3">
      <c r="A99" s="1"/>
      <c r="B99" s="1" t="s">
        <v>91</v>
      </c>
      <c r="C99" s="377"/>
      <c r="D99" s="387"/>
      <c r="E99" s="145"/>
      <c r="F99" s="379"/>
      <c r="G99" s="379"/>
      <c r="H99" s="73"/>
      <c r="I99" s="149" t="s">
        <v>178</v>
      </c>
      <c r="J99" s="79" t="s">
        <v>179</v>
      </c>
      <c r="K99" s="79" t="s">
        <v>180</v>
      </c>
      <c r="L99" s="150" t="s">
        <v>181</v>
      </c>
      <c r="M99" s="79" t="s">
        <v>214</v>
      </c>
      <c r="N99" s="202" t="s">
        <v>138</v>
      </c>
      <c r="O99" s="149" t="s">
        <v>182</v>
      </c>
      <c r="P99" s="79" t="s">
        <v>183</v>
      </c>
      <c r="Q99" s="79" t="s">
        <v>184</v>
      </c>
      <c r="R99" s="34" t="s">
        <v>185</v>
      </c>
      <c r="S99" s="79" t="s">
        <v>226</v>
      </c>
      <c r="T99" s="202"/>
      <c r="U99" s="149" t="s">
        <v>216</v>
      </c>
      <c r="V99" s="79" t="s">
        <v>217</v>
      </c>
      <c r="W99" s="79" t="s">
        <v>214</v>
      </c>
      <c r="X99" s="150" t="s">
        <v>218</v>
      </c>
      <c r="Y99" s="34" t="s">
        <v>225</v>
      </c>
      <c r="Z99" s="156"/>
      <c r="AA99" s="149" t="s">
        <v>219</v>
      </c>
      <c r="AB99" s="79" t="s">
        <v>220</v>
      </c>
      <c r="AC99" s="79" t="s">
        <v>215</v>
      </c>
      <c r="AD99" s="34" t="s">
        <v>221</v>
      </c>
      <c r="AE99" s="79" t="s">
        <v>224</v>
      </c>
      <c r="AF99" s="157"/>
      <c r="AG99" s="156" t="s">
        <v>88</v>
      </c>
      <c r="AH99" s="205"/>
    </row>
    <row r="100" spans="1:35" ht="15.75" thickBot="1" x14ac:dyDescent="0.3">
      <c r="A100" s="3">
        <v>1</v>
      </c>
      <c r="B100" s="12" t="s">
        <v>6</v>
      </c>
      <c r="C100" s="12" t="s">
        <v>41</v>
      </c>
      <c r="D100" s="12" t="s">
        <v>243</v>
      </c>
      <c r="E100" s="113">
        <v>1</v>
      </c>
      <c r="F100" s="114">
        <v>21</v>
      </c>
      <c r="G100" s="114">
        <v>15</v>
      </c>
      <c r="H100" s="131"/>
      <c r="I100" s="116">
        <v>12</v>
      </c>
      <c r="J100" s="23"/>
      <c r="K100" s="23"/>
      <c r="L100" s="23"/>
      <c r="M100" s="78"/>
      <c r="N100" s="332">
        <f>SUM(I100:M100)</f>
        <v>12</v>
      </c>
      <c r="O100" s="146"/>
      <c r="P100" s="132"/>
      <c r="Q100" s="132"/>
      <c r="R100" s="23"/>
      <c r="S100" s="23"/>
      <c r="T100" s="336">
        <f>SUM(O100:S100)</f>
        <v>0</v>
      </c>
      <c r="U100" s="151"/>
      <c r="V100" s="132"/>
      <c r="W100" s="132"/>
      <c r="X100" s="132"/>
      <c r="Y100" s="152"/>
      <c r="Z100" s="146"/>
      <c r="AA100" s="151"/>
      <c r="AB100" s="132"/>
      <c r="AC100" s="132"/>
      <c r="AD100" s="132"/>
      <c r="AE100" s="152"/>
      <c r="AF100" s="158"/>
      <c r="AG100" s="146"/>
      <c r="AH100" s="205"/>
    </row>
    <row r="101" spans="1:35" ht="15.75" thickBot="1" x14ac:dyDescent="0.3">
      <c r="A101" s="3">
        <v>2</v>
      </c>
      <c r="B101" s="12" t="s">
        <v>7</v>
      </c>
      <c r="C101" s="12" t="s">
        <v>41</v>
      </c>
      <c r="D101" s="12" t="s">
        <v>243</v>
      </c>
      <c r="E101" s="116">
        <v>1</v>
      </c>
      <c r="F101" s="23">
        <v>16</v>
      </c>
      <c r="G101" s="23">
        <v>13</v>
      </c>
      <c r="H101" s="132"/>
      <c r="I101" s="116">
        <v>5</v>
      </c>
      <c r="J101" s="23"/>
      <c r="K101" s="23"/>
      <c r="L101" s="23"/>
      <c r="M101" s="78"/>
      <c r="N101" s="332">
        <f t="shared" ref="N101:N111" si="24">SUM(I101:M101)</f>
        <v>5</v>
      </c>
      <c r="O101" s="146"/>
      <c r="P101" s="132"/>
      <c r="Q101" s="132"/>
      <c r="R101" s="23"/>
      <c r="S101" s="23"/>
      <c r="T101" s="336">
        <f t="shared" ref="T101:T111" si="25">SUM(O101:S101)</f>
        <v>0</v>
      </c>
      <c r="U101" s="151"/>
      <c r="V101" s="132"/>
      <c r="W101" s="132"/>
      <c r="X101" s="132"/>
      <c r="Y101" s="152"/>
      <c r="Z101" s="146"/>
      <c r="AA101" s="151"/>
      <c r="AB101" s="132"/>
      <c r="AC101" s="132"/>
      <c r="AD101" s="132"/>
      <c r="AE101" s="152"/>
      <c r="AF101" s="158"/>
      <c r="AG101" s="191"/>
      <c r="AH101" s="205"/>
    </row>
    <row r="102" spans="1:35" ht="15.75" thickBot="1" x14ac:dyDescent="0.3">
      <c r="A102" s="3">
        <v>3</v>
      </c>
      <c r="B102" s="59" t="s">
        <v>9</v>
      </c>
      <c r="C102" s="59" t="s">
        <v>42</v>
      </c>
      <c r="D102" s="59">
        <v>2</v>
      </c>
      <c r="E102" s="116">
        <v>2</v>
      </c>
      <c r="F102" s="23">
        <v>52</v>
      </c>
      <c r="G102" s="23">
        <v>42</v>
      </c>
      <c r="H102" s="132"/>
      <c r="I102" s="116">
        <v>36</v>
      </c>
      <c r="J102" s="23"/>
      <c r="K102" s="23"/>
      <c r="L102" s="23"/>
      <c r="M102" s="78"/>
      <c r="N102" s="332">
        <f t="shared" si="24"/>
        <v>36</v>
      </c>
      <c r="O102" s="146"/>
      <c r="P102" s="189"/>
      <c r="Q102" s="132"/>
      <c r="R102" s="23"/>
      <c r="S102" s="23"/>
      <c r="T102" s="336">
        <f t="shared" si="25"/>
        <v>0</v>
      </c>
      <c r="U102" s="151"/>
      <c r="V102" s="132"/>
      <c r="W102" s="132"/>
      <c r="X102" s="132"/>
      <c r="Y102" s="152"/>
      <c r="Z102" s="146"/>
      <c r="AA102" s="151"/>
      <c r="AB102" s="132"/>
      <c r="AC102" s="132"/>
      <c r="AD102" s="132"/>
      <c r="AE102" s="152"/>
      <c r="AF102" s="158"/>
      <c r="AG102" s="191"/>
      <c r="AH102" s="205"/>
    </row>
    <row r="103" spans="1:35" ht="15.75" thickBot="1" x14ac:dyDescent="0.3">
      <c r="A103" s="3">
        <v>4</v>
      </c>
      <c r="B103" s="12" t="s">
        <v>11</v>
      </c>
      <c r="C103" s="12" t="s">
        <v>41</v>
      </c>
      <c r="D103" s="12" t="s">
        <v>243</v>
      </c>
      <c r="E103" s="116">
        <v>1</v>
      </c>
      <c r="F103" s="23">
        <v>26</v>
      </c>
      <c r="G103" s="23">
        <v>22</v>
      </c>
      <c r="H103" s="132"/>
      <c r="I103" s="116">
        <v>22</v>
      </c>
      <c r="J103" s="23"/>
      <c r="K103" s="23"/>
      <c r="L103" s="23"/>
      <c r="M103" s="78"/>
      <c r="N103" s="332">
        <f t="shared" si="24"/>
        <v>22</v>
      </c>
      <c r="O103" s="146"/>
      <c r="P103" s="132"/>
      <c r="Q103" s="132"/>
      <c r="R103" s="23"/>
      <c r="S103" s="23"/>
      <c r="T103" s="336">
        <f t="shared" si="25"/>
        <v>0</v>
      </c>
      <c r="U103" s="151"/>
      <c r="V103" s="132"/>
      <c r="W103" s="132"/>
      <c r="X103" s="132"/>
      <c r="Y103" s="152"/>
      <c r="Z103" s="146"/>
      <c r="AA103" s="151"/>
      <c r="AB103" s="132"/>
      <c r="AC103" s="132"/>
      <c r="AD103" s="132"/>
      <c r="AE103" s="152"/>
      <c r="AF103" s="158"/>
      <c r="AG103" s="191"/>
      <c r="AH103" s="205"/>
    </row>
    <row r="104" spans="1:35" ht="15.75" thickBot="1" x14ac:dyDescent="0.3">
      <c r="A104" s="3">
        <v>5</v>
      </c>
      <c r="B104" s="59" t="s">
        <v>13</v>
      </c>
      <c r="C104" s="59" t="s">
        <v>42</v>
      </c>
      <c r="D104" s="59">
        <v>2</v>
      </c>
      <c r="E104" s="116">
        <v>2</v>
      </c>
      <c r="F104" s="23">
        <v>42</v>
      </c>
      <c r="G104" s="23">
        <v>32</v>
      </c>
      <c r="H104" s="132"/>
      <c r="I104" s="116">
        <v>28</v>
      </c>
      <c r="J104" s="23"/>
      <c r="K104" s="334"/>
      <c r="L104" s="23"/>
      <c r="M104" s="78"/>
      <c r="N104" s="332">
        <f t="shared" si="24"/>
        <v>28</v>
      </c>
      <c r="O104" s="146"/>
      <c r="P104" s="132"/>
      <c r="Q104" s="132"/>
      <c r="R104" s="23"/>
      <c r="S104" s="23"/>
      <c r="T104" s="336">
        <f t="shared" si="25"/>
        <v>0</v>
      </c>
      <c r="U104" s="151"/>
      <c r="V104" s="132"/>
      <c r="W104" s="132"/>
      <c r="X104" s="132"/>
      <c r="Y104" s="152"/>
      <c r="Z104" s="146"/>
      <c r="AA104" s="151"/>
      <c r="AB104" s="132"/>
      <c r="AC104" s="132"/>
      <c r="AD104" s="132"/>
      <c r="AE104" s="152"/>
      <c r="AF104" s="158"/>
      <c r="AG104" s="191"/>
      <c r="AH104" s="205"/>
    </row>
    <row r="105" spans="1:35" ht="15.75" thickBot="1" x14ac:dyDescent="0.3">
      <c r="A105" s="3">
        <v>6</v>
      </c>
      <c r="B105" s="60" t="s">
        <v>17</v>
      </c>
      <c r="C105" s="59" t="s">
        <v>42</v>
      </c>
      <c r="D105" s="59">
        <v>1</v>
      </c>
      <c r="E105" s="116">
        <v>1</v>
      </c>
      <c r="F105" s="23">
        <v>21</v>
      </c>
      <c r="G105" s="23">
        <v>16</v>
      </c>
      <c r="H105" s="132"/>
      <c r="I105" s="117"/>
      <c r="J105" s="23"/>
      <c r="K105" s="23"/>
      <c r="L105" s="23"/>
      <c r="M105" s="78"/>
      <c r="N105" s="332">
        <f t="shared" si="24"/>
        <v>0</v>
      </c>
      <c r="O105" s="146"/>
      <c r="P105" s="132"/>
      <c r="Q105" s="132"/>
      <c r="R105" s="23"/>
      <c r="S105" s="23"/>
      <c r="T105" s="336">
        <f t="shared" si="25"/>
        <v>0</v>
      </c>
      <c r="U105" s="151"/>
      <c r="V105" s="132"/>
      <c r="W105" s="132"/>
      <c r="X105" s="132"/>
      <c r="Y105" s="152"/>
      <c r="Z105" s="146"/>
      <c r="AA105" s="151"/>
      <c r="AB105" s="132"/>
      <c r="AC105" s="132"/>
      <c r="AD105" s="132"/>
      <c r="AE105" s="152"/>
      <c r="AF105" s="158"/>
      <c r="AG105" s="191"/>
      <c r="AH105" s="205"/>
      <c r="AI105" t="s">
        <v>230</v>
      </c>
    </row>
    <row r="106" spans="1:35" ht="15.75" thickBot="1" x14ac:dyDescent="0.3">
      <c r="A106" s="3">
        <v>7</v>
      </c>
      <c r="B106" s="13" t="s">
        <v>19</v>
      </c>
      <c r="C106" s="12" t="s">
        <v>41</v>
      </c>
      <c r="D106" s="12" t="s">
        <v>244</v>
      </c>
      <c r="E106" s="116">
        <v>2</v>
      </c>
      <c r="F106" s="23">
        <v>32</v>
      </c>
      <c r="G106" s="23">
        <v>23</v>
      </c>
      <c r="H106" s="132"/>
      <c r="I106" s="116">
        <v>13</v>
      </c>
      <c r="J106" s="23"/>
      <c r="K106" s="23"/>
      <c r="L106" s="23"/>
      <c r="M106" s="78"/>
      <c r="N106" s="332">
        <f t="shared" si="24"/>
        <v>13</v>
      </c>
      <c r="O106" s="146"/>
      <c r="P106" s="132"/>
      <c r="Q106" s="132"/>
      <c r="R106" s="23"/>
      <c r="S106" s="23"/>
      <c r="T106" s="336">
        <f t="shared" si="25"/>
        <v>0</v>
      </c>
      <c r="U106" s="151"/>
      <c r="V106" s="132"/>
      <c r="W106" s="132"/>
      <c r="X106" s="132"/>
      <c r="Y106" s="152"/>
      <c r="Z106" s="146"/>
      <c r="AA106" s="151"/>
      <c r="AB106" s="132"/>
      <c r="AC106" s="132"/>
      <c r="AD106" s="132"/>
      <c r="AE106" s="152"/>
      <c r="AF106" s="158"/>
      <c r="AG106" s="191"/>
      <c r="AH106" s="205"/>
    </row>
    <row r="107" spans="1:35" ht="15.75" thickBot="1" x14ac:dyDescent="0.3">
      <c r="A107" s="3">
        <v>8</v>
      </c>
      <c r="B107" s="13" t="s">
        <v>20</v>
      </c>
      <c r="C107" s="12" t="s">
        <v>41</v>
      </c>
      <c r="D107" s="12" t="s">
        <v>244</v>
      </c>
      <c r="E107" s="116">
        <v>2</v>
      </c>
      <c r="F107" s="23">
        <v>42</v>
      </c>
      <c r="G107" s="23">
        <v>37</v>
      </c>
      <c r="H107" s="132"/>
      <c r="I107" s="116">
        <v>37</v>
      </c>
      <c r="J107" s="23"/>
      <c r="K107" s="23"/>
      <c r="L107" s="23"/>
      <c r="M107" s="78"/>
      <c r="N107" s="332">
        <f t="shared" si="24"/>
        <v>37</v>
      </c>
      <c r="O107" s="146"/>
      <c r="P107" s="132"/>
      <c r="Q107" s="132"/>
      <c r="R107" s="23"/>
      <c r="S107" s="23"/>
      <c r="T107" s="336">
        <f t="shared" si="25"/>
        <v>0</v>
      </c>
      <c r="U107" s="151"/>
      <c r="V107" s="132"/>
      <c r="W107" s="132"/>
      <c r="X107" s="132"/>
      <c r="Y107" s="152"/>
      <c r="Z107" s="146"/>
      <c r="AA107" s="151"/>
      <c r="AB107" s="132"/>
      <c r="AC107" s="132"/>
      <c r="AD107" s="132"/>
      <c r="AE107" s="152"/>
      <c r="AF107" s="158"/>
      <c r="AG107" s="191"/>
      <c r="AH107" s="205"/>
    </row>
    <row r="108" spans="1:35" ht="24.75" thickBot="1" x14ac:dyDescent="0.3">
      <c r="A108" s="3">
        <v>9</v>
      </c>
      <c r="B108" s="60" t="s">
        <v>211</v>
      </c>
      <c r="C108" s="12" t="s">
        <v>41</v>
      </c>
      <c r="D108" s="59">
        <v>2</v>
      </c>
      <c r="E108" s="116">
        <v>1</v>
      </c>
      <c r="F108" s="23">
        <v>21</v>
      </c>
      <c r="G108" s="23">
        <v>19</v>
      </c>
      <c r="H108" s="132"/>
      <c r="I108" s="117"/>
      <c r="J108" s="23"/>
      <c r="K108" s="23"/>
      <c r="L108" s="23"/>
      <c r="M108" s="78"/>
      <c r="N108" s="332">
        <f t="shared" si="24"/>
        <v>0</v>
      </c>
      <c r="O108" s="146"/>
      <c r="P108" s="132"/>
      <c r="Q108" s="132"/>
      <c r="R108" s="23"/>
      <c r="S108" s="23"/>
      <c r="T108" s="336">
        <f t="shared" si="25"/>
        <v>0</v>
      </c>
      <c r="U108" s="151"/>
      <c r="V108" s="132"/>
      <c r="W108" s="132"/>
      <c r="X108" s="132"/>
      <c r="Y108" s="152"/>
      <c r="Z108" s="146"/>
      <c r="AA108" s="151"/>
      <c r="AB108" s="132"/>
      <c r="AC108" s="132"/>
      <c r="AD108" s="132"/>
      <c r="AE108" s="152"/>
      <c r="AF108" s="158"/>
      <c r="AG108" s="191"/>
      <c r="AH108" s="205"/>
      <c r="AI108" t="s">
        <v>230</v>
      </c>
    </row>
    <row r="109" spans="1:35" ht="15.75" thickBot="1" x14ac:dyDescent="0.3">
      <c r="A109" s="3">
        <v>10</v>
      </c>
      <c r="B109" s="13" t="s">
        <v>24</v>
      </c>
      <c r="C109" s="12" t="s">
        <v>41</v>
      </c>
      <c r="D109" s="12" t="s">
        <v>243</v>
      </c>
      <c r="E109" s="116"/>
      <c r="F109" s="23"/>
      <c r="G109" s="23"/>
      <c r="H109" s="132"/>
      <c r="I109" s="117"/>
      <c r="J109" s="23"/>
      <c r="K109" s="23"/>
      <c r="L109" s="23"/>
      <c r="M109" s="78"/>
      <c r="N109" s="332">
        <f t="shared" si="24"/>
        <v>0</v>
      </c>
      <c r="O109" s="146"/>
      <c r="P109" s="132"/>
      <c r="Q109" s="132"/>
      <c r="R109" s="23"/>
      <c r="S109" s="23"/>
      <c r="T109" s="336">
        <f t="shared" si="25"/>
        <v>0</v>
      </c>
      <c r="U109" s="153"/>
      <c r="V109" s="133"/>
      <c r="W109" s="133"/>
      <c r="X109" s="133"/>
      <c r="Y109" s="154"/>
      <c r="Z109" s="147"/>
      <c r="AA109" s="153"/>
      <c r="AB109" s="133"/>
      <c r="AC109" s="133"/>
      <c r="AD109" s="133"/>
      <c r="AE109" s="154"/>
      <c r="AF109" s="159"/>
      <c r="AG109" s="193" t="s">
        <v>175</v>
      </c>
      <c r="AH109" s="205"/>
    </row>
    <row r="110" spans="1:35" x14ac:dyDescent="0.25">
      <c r="A110" s="3">
        <v>11</v>
      </c>
      <c r="B110" s="14" t="s">
        <v>25</v>
      </c>
      <c r="C110" s="59" t="s">
        <v>42</v>
      </c>
      <c r="D110" s="12" t="s">
        <v>243</v>
      </c>
      <c r="E110" s="128">
        <v>1</v>
      </c>
      <c r="F110" s="129">
        <v>26</v>
      </c>
      <c r="G110" s="129">
        <v>25</v>
      </c>
      <c r="H110" s="195"/>
      <c r="I110" s="117"/>
      <c r="J110" s="129"/>
      <c r="K110" s="129"/>
      <c r="L110" s="129"/>
      <c r="M110" s="201"/>
      <c r="N110" s="337">
        <f t="shared" si="24"/>
        <v>0</v>
      </c>
      <c r="O110" s="194"/>
      <c r="P110" s="195"/>
      <c r="Q110" s="195"/>
      <c r="R110" s="129"/>
      <c r="S110" s="129"/>
      <c r="T110" s="338">
        <f t="shared" si="25"/>
        <v>0</v>
      </c>
      <c r="U110" s="197"/>
      <c r="V110" s="195"/>
      <c r="W110" s="195"/>
      <c r="X110" s="195"/>
      <c r="Y110" s="196"/>
      <c r="Z110" s="194"/>
      <c r="AA110" s="197"/>
      <c r="AB110" s="195"/>
      <c r="AC110" s="195"/>
      <c r="AD110" s="195"/>
      <c r="AE110" s="196"/>
      <c r="AF110" s="339"/>
      <c r="AG110" s="198"/>
      <c r="AH110" s="340"/>
      <c r="AI110" t="s">
        <v>230</v>
      </c>
    </row>
    <row r="111" spans="1:35" ht="15.75" thickBot="1" x14ac:dyDescent="0.3">
      <c r="A111" s="207"/>
      <c r="B111" s="208" t="s">
        <v>27</v>
      </c>
      <c r="C111" s="12" t="s">
        <v>41</v>
      </c>
      <c r="D111" s="12" t="s">
        <v>246</v>
      </c>
      <c r="E111" s="210">
        <f>SUM(E100:E110)</f>
        <v>14</v>
      </c>
      <c r="F111" s="211">
        <f>SUM(F100:F110)</f>
        <v>299</v>
      </c>
      <c r="G111" s="211">
        <f>SUM(G100:G110)</f>
        <v>244</v>
      </c>
      <c r="H111" s="212"/>
      <c r="I111" s="210">
        <f>SUM(I100:I110)</f>
        <v>153</v>
      </c>
      <c r="J111" s="211">
        <f>SUM(J100:J110)</f>
        <v>0</v>
      </c>
      <c r="K111" s="211"/>
      <c r="L111" s="211"/>
      <c r="M111" s="212"/>
      <c r="N111" s="213">
        <f t="shared" si="24"/>
        <v>153</v>
      </c>
      <c r="O111" s="214">
        <f>SUM(O100:O110)</f>
        <v>0</v>
      </c>
      <c r="P111" s="212"/>
      <c r="Q111" s="212"/>
      <c r="R111" s="120"/>
      <c r="S111" s="120"/>
      <c r="T111" s="336">
        <f t="shared" si="25"/>
        <v>0</v>
      </c>
      <c r="U111" s="216"/>
      <c r="V111" s="212"/>
      <c r="W111" s="212"/>
      <c r="X111" s="212"/>
      <c r="Y111" s="215"/>
      <c r="Z111" s="214"/>
      <c r="AA111" s="216"/>
      <c r="AB111" s="212"/>
      <c r="AC111" s="212"/>
      <c r="AD111" s="212"/>
      <c r="AE111" s="215"/>
      <c r="AF111" s="213"/>
      <c r="AG111" s="214">
        <f>SUM(AG100:AG110)</f>
        <v>0</v>
      </c>
      <c r="AH111" s="217">
        <f>N111*100/G111</f>
        <v>62.704918032786885</v>
      </c>
    </row>
    <row r="112" spans="1:35" ht="15.75" thickBot="1" x14ac:dyDescent="0.3">
      <c r="A112" s="136"/>
      <c r="B112" s="137" t="s">
        <v>176</v>
      </c>
      <c r="C112" s="12" t="s">
        <v>41</v>
      </c>
      <c r="D112" s="12"/>
      <c r="E112" s="137"/>
      <c r="F112" s="137"/>
      <c r="G112" s="137">
        <v>244</v>
      </c>
      <c r="H112" s="137"/>
      <c r="I112" s="137">
        <v>244</v>
      </c>
      <c r="J112" s="137"/>
      <c r="K112" s="137"/>
      <c r="L112" s="137"/>
      <c r="M112" s="137"/>
      <c r="N112" s="137">
        <v>244</v>
      </c>
      <c r="O112" s="137"/>
      <c r="P112" s="137"/>
      <c r="Q112" s="137"/>
      <c r="R112" s="272"/>
      <c r="S112" s="272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221"/>
    </row>
    <row r="113" spans="1:35" ht="15.75" thickBot="1" x14ac:dyDescent="0.3">
      <c r="A113" s="142"/>
      <c r="B113" s="143" t="s">
        <v>177</v>
      </c>
      <c r="C113" s="230"/>
      <c r="D113" s="230"/>
      <c r="E113" s="143"/>
      <c r="F113" s="143"/>
      <c r="G113" s="143">
        <f>G112*100/F111</f>
        <v>81.605351170568568</v>
      </c>
      <c r="H113" s="143"/>
      <c r="I113" s="143">
        <f>I111*100/I112</f>
        <v>62.704918032786885</v>
      </c>
      <c r="J113" s="143"/>
      <c r="K113" s="143"/>
      <c r="L113" s="143"/>
      <c r="M113" s="143"/>
      <c r="N113" s="137">
        <f>N111*100/N112</f>
        <v>62.704918032786885</v>
      </c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3"/>
      <c r="AA113" s="143"/>
      <c r="AB113" s="143"/>
      <c r="AC113" s="143"/>
      <c r="AD113" s="143"/>
      <c r="AE113" s="143"/>
      <c r="AF113" s="143"/>
      <c r="AG113" s="143"/>
      <c r="AH113" s="144"/>
    </row>
    <row r="114" spans="1:35" x14ac:dyDescent="0.25">
      <c r="A114" s="50"/>
      <c r="B114" s="50" t="s">
        <v>196</v>
      </c>
      <c r="C114" s="50">
        <v>2016</v>
      </c>
      <c r="D114" s="23" t="s">
        <v>253</v>
      </c>
      <c r="E114" s="50">
        <f>E102+E104+E105+E108</f>
        <v>6</v>
      </c>
      <c r="F114" s="50">
        <f t="shared" ref="F114:AH114" si="26">F102+F104+F105+F108</f>
        <v>136</v>
      </c>
      <c r="G114" s="50">
        <f t="shared" si="26"/>
        <v>109</v>
      </c>
      <c r="H114" s="50">
        <f t="shared" si="26"/>
        <v>0</v>
      </c>
      <c r="I114" s="50">
        <f t="shared" si="26"/>
        <v>64</v>
      </c>
      <c r="J114" s="50">
        <f t="shared" si="26"/>
        <v>0</v>
      </c>
      <c r="K114" s="50">
        <f t="shared" si="26"/>
        <v>0</v>
      </c>
      <c r="L114" s="50">
        <f t="shared" si="26"/>
        <v>0</v>
      </c>
      <c r="M114" s="50">
        <f t="shared" si="26"/>
        <v>0</v>
      </c>
      <c r="N114" s="50">
        <f t="shared" si="26"/>
        <v>64</v>
      </c>
      <c r="O114" s="50">
        <f t="shared" si="26"/>
        <v>0</v>
      </c>
      <c r="P114" s="50">
        <f t="shared" si="26"/>
        <v>0</v>
      </c>
      <c r="Q114" s="50">
        <f t="shared" si="26"/>
        <v>0</v>
      </c>
      <c r="R114" s="50">
        <f t="shared" si="26"/>
        <v>0</v>
      </c>
      <c r="S114" s="50">
        <f t="shared" si="26"/>
        <v>0</v>
      </c>
      <c r="T114" s="50">
        <f t="shared" si="26"/>
        <v>0</v>
      </c>
      <c r="U114" s="50">
        <f t="shared" si="26"/>
        <v>0</v>
      </c>
      <c r="V114" s="50">
        <f t="shared" si="26"/>
        <v>0</v>
      </c>
      <c r="W114" s="50">
        <f t="shared" si="26"/>
        <v>0</v>
      </c>
      <c r="X114" s="50">
        <f t="shared" si="26"/>
        <v>0</v>
      </c>
      <c r="Y114" s="50">
        <f t="shared" si="26"/>
        <v>0</v>
      </c>
      <c r="Z114" s="50">
        <f t="shared" si="26"/>
        <v>0</v>
      </c>
      <c r="AA114" s="50">
        <f t="shared" si="26"/>
        <v>0</v>
      </c>
      <c r="AB114" s="50">
        <f t="shared" si="26"/>
        <v>0</v>
      </c>
      <c r="AC114" s="50">
        <f t="shared" si="26"/>
        <v>0</v>
      </c>
      <c r="AD114" s="50">
        <f t="shared" si="26"/>
        <v>0</v>
      </c>
      <c r="AE114" s="50">
        <f t="shared" si="26"/>
        <v>0</v>
      </c>
      <c r="AF114" s="50">
        <f t="shared" si="26"/>
        <v>0</v>
      </c>
      <c r="AG114" s="50">
        <f t="shared" si="26"/>
        <v>0</v>
      </c>
      <c r="AH114" s="50">
        <f t="shared" si="26"/>
        <v>0</v>
      </c>
    </row>
    <row r="115" spans="1:35" x14ac:dyDescent="0.25">
      <c r="A115" s="50"/>
      <c r="B115" s="50" t="s">
        <v>197</v>
      </c>
      <c r="C115" s="50">
        <v>2016</v>
      </c>
      <c r="D115" s="23" t="s">
        <v>254</v>
      </c>
      <c r="E115" s="50">
        <f>E100+E101+E103+E106+E107+E109+E110</f>
        <v>8</v>
      </c>
      <c r="F115" s="50">
        <f t="shared" ref="F115:AH115" si="27">F100+F101+F103+F106+F107+F109+F110</f>
        <v>163</v>
      </c>
      <c r="G115" s="50">
        <f t="shared" si="27"/>
        <v>135</v>
      </c>
      <c r="H115" s="50">
        <f t="shared" si="27"/>
        <v>0</v>
      </c>
      <c r="I115" s="50">
        <f t="shared" si="27"/>
        <v>89</v>
      </c>
      <c r="J115" s="50">
        <f t="shared" si="27"/>
        <v>0</v>
      </c>
      <c r="K115" s="50">
        <f t="shared" si="27"/>
        <v>0</v>
      </c>
      <c r="L115" s="50">
        <f t="shared" si="27"/>
        <v>0</v>
      </c>
      <c r="M115" s="50">
        <f t="shared" si="27"/>
        <v>0</v>
      </c>
      <c r="N115" s="50">
        <f t="shared" si="27"/>
        <v>89</v>
      </c>
      <c r="O115" s="50">
        <f t="shared" si="27"/>
        <v>0</v>
      </c>
      <c r="P115" s="50">
        <f t="shared" si="27"/>
        <v>0</v>
      </c>
      <c r="Q115" s="50">
        <f t="shared" si="27"/>
        <v>0</v>
      </c>
      <c r="R115" s="50">
        <f t="shared" si="27"/>
        <v>0</v>
      </c>
      <c r="S115" s="50">
        <f t="shared" si="27"/>
        <v>0</v>
      </c>
      <c r="T115" s="50">
        <f t="shared" si="27"/>
        <v>0</v>
      </c>
      <c r="U115" s="50">
        <f t="shared" si="27"/>
        <v>0</v>
      </c>
      <c r="V115" s="50">
        <f t="shared" si="27"/>
        <v>0</v>
      </c>
      <c r="W115" s="50">
        <f t="shared" si="27"/>
        <v>0</v>
      </c>
      <c r="X115" s="50">
        <f t="shared" si="27"/>
        <v>0</v>
      </c>
      <c r="Y115" s="50">
        <f t="shared" si="27"/>
        <v>0</v>
      </c>
      <c r="Z115" s="50">
        <f t="shared" si="27"/>
        <v>0</v>
      </c>
      <c r="AA115" s="50">
        <f t="shared" si="27"/>
        <v>0</v>
      </c>
      <c r="AB115" s="50">
        <f t="shared" si="27"/>
        <v>0</v>
      </c>
      <c r="AC115" s="50">
        <f t="shared" si="27"/>
        <v>0</v>
      </c>
      <c r="AD115" s="50">
        <f t="shared" si="27"/>
        <v>0</v>
      </c>
      <c r="AE115" s="50">
        <f t="shared" si="27"/>
        <v>0</v>
      </c>
      <c r="AF115" s="50">
        <f t="shared" si="27"/>
        <v>0</v>
      </c>
      <c r="AG115" s="50" t="e">
        <f t="shared" si="27"/>
        <v>#VALUE!</v>
      </c>
      <c r="AH115" s="50">
        <f t="shared" si="27"/>
        <v>0</v>
      </c>
    </row>
    <row r="116" spans="1:35" x14ac:dyDescent="0.25">
      <c r="A116" s="50"/>
      <c r="B116" s="50" t="s">
        <v>136</v>
      </c>
      <c r="C116" s="50">
        <v>2016</v>
      </c>
      <c r="D116" s="23">
        <v>25</v>
      </c>
      <c r="E116" s="50">
        <f>SUM(E114:E115)</f>
        <v>14</v>
      </c>
      <c r="F116" s="50">
        <f t="shared" ref="F116:AH116" si="28">SUM(F114:F115)</f>
        <v>299</v>
      </c>
      <c r="G116" s="50">
        <f t="shared" si="28"/>
        <v>244</v>
      </c>
      <c r="H116" s="50">
        <f t="shared" si="28"/>
        <v>0</v>
      </c>
      <c r="I116" s="50">
        <f t="shared" si="28"/>
        <v>153</v>
      </c>
      <c r="J116" s="50">
        <f t="shared" si="28"/>
        <v>0</v>
      </c>
      <c r="K116" s="50">
        <f t="shared" si="28"/>
        <v>0</v>
      </c>
      <c r="L116" s="50">
        <f t="shared" si="28"/>
        <v>0</v>
      </c>
      <c r="M116" s="50">
        <f t="shared" si="28"/>
        <v>0</v>
      </c>
      <c r="N116" s="50">
        <f t="shared" si="28"/>
        <v>153</v>
      </c>
      <c r="O116" s="50">
        <f t="shared" si="28"/>
        <v>0</v>
      </c>
      <c r="P116" s="50">
        <f t="shared" si="28"/>
        <v>0</v>
      </c>
      <c r="Q116" s="50">
        <f t="shared" si="28"/>
        <v>0</v>
      </c>
      <c r="R116" s="50">
        <f t="shared" si="28"/>
        <v>0</v>
      </c>
      <c r="S116" s="50">
        <f t="shared" si="28"/>
        <v>0</v>
      </c>
      <c r="T116" s="50">
        <f t="shared" si="28"/>
        <v>0</v>
      </c>
      <c r="U116" s="50">
        <f t="shared" si="28"/>
        <v>0</v>
      </c>
      <c r="V116" s="50">
        <f t="shared" si="28"/>
        <v>0</v>
      </c>
      <c r="W116" s="50">
        <f t="shared" si="28"/>
        <v>0</v>
      </c>
      <c r="X116" s="50">
        <f t="shared" si="28"/>
        <v>0</v>
      </c>
      <c r="Y116" s="50">
        <f t="shared" si="28"/>
        <v>0</v>
      </c>
      <c r="Z116" s="50">
        <f t="shared" si="28"/>
        <v>0</v>
      </c>
      <c r="AA116" s="50">
        <f t="shared" si="28"/>
        <v>0</v>
      </c>
      <c r="AB116" s="50">
        <f t="shared" si="28"/>
        <v>0</v>
      </c>
      <c r="AC116" s="50">
        <f t="shared" si="28"/>
        <v>0</v>
      </c>
      <c r="AD116" s="50">
        <f t="shared" si="28"/>
        <v>0</v>
      </c>
      <c r="AE116" s="50">
        <f t="shared" si="28"/>
        <v>0</v>
      </c>
      <c r="AF116" s="50">
        <f t="shared" si="28"/>
        <v>0</v>
      </c>
      <c r="AG116" s="50" t="e">
        <f t="shared" si="28"/>
        <v>#VALUE!</v>
      </c>
      <c r="AH116" s="50">
        <f t="shared" si="28"/>
        <v>0</v>
      </c>
    </row>
    <row r="118" spans="1:35" x14ac:dyDescent="0.25">
      <c r="A118" s="50"/>
      <c r="B118" s="50" t="s">
        <v>236</v>
      </c>
      <c r="C118" s="50" t="s">
        <v>237</v>
      </c>
      <c r="D118" s="50" t="s">
        <v>250</v>
      </c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</row>
    <row r="119" spans="1:35" x14ac:dyDescent="0.25">
      <c r="A119" s="50"/>
      <c r="B119" s="50" t="s">
        <v>236</v>
      </c>
      <c r="C119" s="50" t="s">
        <v>238</v>
      </c>
      <c r="D119" s="50" t="s">
        <v>248</v>
      </c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</row>
    <row r="120" spans="1:35" x14ac:dyDescent="0.25">
      <c r="A120" s="50"/>
      <c r="B120" s="50" t="s">
        <v>239</v>
      </c>
      <c r="C120" s="50" t="s">
        <v>240</v>
      </c>
      <c r="D120" s="50" t="s">
        <v>249</v>
      </c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</row>
    <row r="121" spans="1:35" x14ac:dyDescent="0.25">
      <c r="A121" s="50"/>
      <c r="B121" s="74" t="s">
        <v>241</v>
      </c>
      <c r="C121" s="74" t="s">
        <v>237</v>
      </c>
      <c r="D121" s="74" t="s">
        <v>251</v>
      </c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</row>
    <row r="122" spans="1:35" x14ac:dyDescent="0.25">
      <c r="A122" s="50"/>
      <c r="B122" s="74" t="s">
        <v>241</v>
      </c>
      <c r="C122" s="74" t="s">
        <v>238</v>
      </c>
      <c r="D122" s="74" t="s">
        <v>244</v>
      </c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</row>
    <row r="123" spans="1:35" x14ac:dyDescent="0.25">
      <c r="A123" s="50"/>
      <c r="B123" s="74" t="s">
        <v>239</v>
      </c>
      <c r="C123" s="74" t="s">
        <v>240</v>
      </c>
      <c r="D123" s="74" t="s">
        <v>252</v>
      </c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</row>
    <row r="124" spans="1:35" x14ac:dyDescent="0.25">
      <c r="C124" s="352" t="s">
        <v>260</v>
      </c>
      <c r="D124" s="50">
        <v>25</v>
      </c>
    </row>
    <row r="126" spans="1:35" ht="19.5" thickBot="1" x14ac:dyDescent="0.35">
      <c r="A126" s="342"/>
      <c r="B126" s="374" t="s">
        <v>232</v>
      </c>
      <c r="C126" s="374"/>
      <c r="D126" s="374"/>
      <c r="E126" s="374"/>
      <c r="F126" s="374"/>
      <c r="G126" s="374"/>
      <c r="H126" s="374"/>
      <c r="I126" s="374"/>
      <c r="J126" s="374"/>
      <c r="K126" s="374"/>
      <c r="L126" s="374"/>
      <c r="M126" s="374"/>
      <c r="N126" s="374"/>
      <c r="O126" s="374"/>
      <c r="P126" s="374"/>
      <c r="Q126" s="374"/>
      <c r="R126" s="374"/>
      <c r="S126" s="374"/>
      <c r="T126" s="374"/>
      <c r="U126" s="374"/>
      <c r="V126" s="374"/>
      <c r="W126" s="374"/>
      <c r="X126" s="374"/>
      <c r="Y126" s="374"/>
      <c r="Z126" s="374"/>
      <c r="AA126" s="374"/>
      <c r="AB126" s="374"/>
      <c r="AC126" s="374"/>
      <c r="AD126" s="374"/>
      <c r="AE126" s="374"/>
      <c r="AF126" s="374"/>
      <c r="AG126" s="374"/>
    </row>
    <row r="127" spans="1:35" ht="19.5" thickBot="1" x14ac:dyDescent="0.3">
      <c r="A127" s="355" t="s">
        <v>47</v>
      </c>
      <c r="B127" s="356"/>
      <c r="C127" s="360"/>
      <c r="D127" s="345"/>
      <c r="E127" s="357" t="s">
        <v>231</v>
      </c>
      <c r="F127" s="358"/>
      <c r="G127" s="358"/>
      <c r="H127" s="358"/>
      <c r="I127" s="375"/>
      <c r="J127" s="375"/>
      <c r="K127" s="375"/>
      <c r="L127" s="375"/>
      <c r="M127" s="375"/>
      <c r="N127" s="375"/>
      <c r="O127" s="375"/>
      <c r="P127" s="375"/>
      <c r="Q127" s="375"/>
      <c r="R127" s="375"/>
      <c r="S127" s="375"/>
      <c r="T127" s="375"/>
      <c r="U127" s="375"/>
      <c r="V127" s="375"/>
      <c r="W127" s="375"/>
      <c r="X127" s="375"/>
      <c r="Y127" s="375"/>
      <c r="Z127" s="375"/>
      <c r="AA127" s="375"/>
      <c r="AB127" s="375"/>
      <c r="AC127" s="375"/>
      <c r="AD127" s="375"/>
      <c r="AE127" s="375"/>
      <c r="AF127" s="375"/>
      <c r="AG127" s="358"/>
      <c r="AH127" s="157"/>
    </row>
    <row r="128" spans="1:35" ht="57" customHeight="1" thickBot="1" x14ac:dyDescent="0.3">
      <c r="A128" s="1" t="s">
        <v>1</v>
      </c>
      <c r="B128" s="1" t="s">
        <v>2</v>
      </c>
      <c r="C128" s="376" t="s">
        <v>43</v>
      </c>
      <c r="D128" s="386" t="s">
        <v>242</v>
      </c>
      <c r="E128" s="112" t="s">
        <v>45</v>
      </c>
      <c r="F128" s="378" t="s">
        <v>270</v>
      </c>
      <c r="G128" s="378" t="s">
        <v>5</v>
      </c>
      <c r="H128" s="111" t="s">
        <v>86</v>
      </c>
      <c r="I128" s="391" t="s">
        <v>82</v>
      </c>
      <c r="J128" s="392"/>
      <c r="K128" s="392"/>
      <c r="L128" s="392"/>
      <c r="M128" s="393"/>
      <c r="N128" s="310" t="s">
        <v>171</v>
      </c>
      <c r="O128" s="391" t="s">
        <v>83</v>
      </c>
      <c r="P128" s="392"/>
      <c r="Q128" s="392"/>
      <c r="R128" s="392"/>
      <c r="S128" s="393"/>
      <c r="T128" s="310" t="s">
        <v>172</v>
      </c>
      <c r="U128" s="394" t="s">
        <v>84</v>
      </c>
      <c r="V128" s="395"/>
      <c r="W128" s="395"/>
      <c r="X128" s="396"/>
      <c r="Y128" s="397"/>
      <c r="Z128" s="310" t="s">
        <v>173</v>
      </c>
      <c r="AA128" s="391" t="s">
        <v>85</v>
      </c>
      <c r="AB128" s="392"/>
      <c r="AC128" s="392"/>
      <c r="AD128" s="392"/>
      <c r="AE128" s="392"/>
      <c r="AF128" s="310" t="s">
        <v>174</v>
      </c>
      <c r="AG128" s="190" t="s">
        <v>28</v>
      </c>
      <c r="AH128" s="205"/>
      <c r="AI128" t="s">
        <v>222</v>
      </c>
    </row>
    <row r="129" spans="1:34" ht="68.25" thickBot="1" x14ac:dyDescent="0.3">
      <c r="A129" s="1"/>
      <c r="B129" s="1" t="s">
        <v>91</v>
      </c>
      <c r="C129" s="377"/>
      <c r="D129" s="387"/>
      <c r="E129" s="145"/>
      <c r="F129" s="379"/>
      <c r="G129" s="379"/>
      <c r="H129" s="73"/>
      <c r="I129" s="149" t="s">
        <v>178</v>
      </c>
      <c r="J129" s="79" t="s">
        <v>179</v>
      </c>
      <c r="K129" s="79" t="s">
        <v>180</v>
      </c>
      <c r="L129" s="150" t="s">
        <v>181</v>
      </c>
      <c r="M129" s="79" t="s">
        <v>214</v>
      </c>
      <c r="N129" s="202" t="s">
        <v>138</v>
      </c>
      <c r="O129" s="149" t="s">
        <v>182</v>
      </c>
      <c r="P129" s="79" t="s">
        <v>183</v>
      </c>
      <c r="Q129" s="79" t="s">
        <v>184</v>
      </c>
      <c r="R129" s="34" t="s">
        <v>185</v>
      </c>
      <c r="S129" s="79" t="s">
        <v>226</v>
      </c>
      <c r="T129" s="202"/>
      <c r="U129" s="149" t="s">
        <v>216</v>
      </c>
      <c r="V129" s="79" t="s">
        <v>217</v>
      </c>
      <c r="W129" s="79" t="s">
        <v>214</v>
      </c>
      <c r="X129" s="150" t="s">
        <v>218</v>
      </c>
      <c r="Y129" s="34" t="s">
        <v>225</v>
      </c>
      <c r="Z129" s="156"/>
      <c r="AA129" s="149" t="s">
        <v>219</v>
      </c>
      <c r="AB129" s="79" t="s">
        <v>220</v>
      </c>
      <c r="AC129" s="79" t="s">
        <v>215</v>
      </c>
      <c r="AD129" s="34" t="s">
        <v>221</v>
      </c>
      <c r="AE129" s="79" t="s">
        <v>224</v>
      </c>
      <c r="AF129" s="157"/>
      <c r="AG129" s="156" t="s">
        <v>88</v>
      </c>
      <c r="AH129" s="205"/>
    </row>
    <row r="130" spans="1:34" ht="15.75" thickBot="1" x14ac:dyDescent="0.3">
      <c r="A130" s="3">
        <v>1</v>
      </c>
      <c r="B130" s="12" t="s">
        <v>6</v>
      </c>
      <c r="C130" s="12" t="s">
        <v>41</v>
      </c>
      <c r="D130" s="12" t="s">
        <v>243</v>
      </c>
      <c r="E130" s="113">
        <v>1</v>
      </c>
      <c r="F130" s="114">
        <v>21</v>
      </c>
      <c r="G130" s="114"/>
      <c r="H130" s="131"/>
      <c r="I130" s="116"/>
      <c r="J130" s="23"/>
      <c r="K130" s="23"/>
      <c r="L130" s="23"/>
      <c r="M130" s="78"/>
      <c r="N130" s="332"/>
      <c r="O130" s="146"/>
      <c r="P130" s="132"/>
      <c r="Q130" s="132"/>
      <c r="R130" s="23"/>
      <c r="S130" s="23"/>
      <c r="T130" s="336"/>
      <c r="U130" s="151"/>
      <c r="V130" s="132"/>
      <c r="W130" s="132"/>
      <c r="X130" s="132"/>
      <c r="Y130" s="152"/>
      <c r="Z130" s="146"/>
      <c r="AA130" s="151"/>
      <c r="AB130" s="132"/>
      <c r="AC130" s="132"/>
      <c r="AD130" s="132"/>
      <c r="AE130" s="152"/>
      <c r="AF130" s="158"/>
      <c r="AG130" s="146"/>
      <c r="AH130" s="205"/>
    </row>
    <row r="131" spans="1:34" ht="15.75" thickBot="1" x14ac:dyDescent="0.3">
      <c r="A131" s="3">
        <v>2</v>
      </c>
      <c r="B131" s="12" t="s">
        <v>7</v>
      </c>
      <c r="C131" s="12" t="s">
        <v>41</v>
      </c>
      <c r="D131" s="12" t="s">
        <v>243</v>
      </c>
      <c r="E131" s="116">
        <v>1</v>
      </c>
      <c r="F131" s="23">
        <v>16</v>
      </c>
      <c r="G131" s="23"/>
      <c r="H131" s="132"/>
      <c r="I131" s="116"/>
      <c r="J131" s="23"/>
      <c r="K131" s="23"/>
      <c r="L131" s="23"/>
      <c r="M131" s="78"/>
      <c r="N131" s="332"/>
      <c r="O131" s="146"/>
      <c r="P131" s="132"/>
      <c r="Q131" s="132"/>
      <c r="R131" s="23"/>
      <c r="S131" s="23"/>
      <c r="T131" s="336"/>
      <c r="U131" s="151"/>
      <c r="V131" s="132"/>
      <c r="W131" s="132"/>
      <c r="X131" s="132"/>
      <c r="Y131" s="152"/>
      <c r="Z131" s="146"/>
      <c r="AA131" s="151"/>
      <c r="AB131" s="132"/>
      <c r="AC131" s="132"/>
      <c r="AD131" s="132"/>
      <c r="AE131" s="152"/>
      <c r="AF131" s="158"/>
      <c r="AG131" s="191"/>
      <c r="AH131" s="205"/>
    </row>
    <row r="132" spans="1:34" ht="15.75" thickBot="1" x14ac:dyDescent="0.3">
      <c r="A132" s="3">
        <v>3</v>
      </c>
      <c r="B132" s="59" t="s">
        <v>9</v>
      </c>
      <c r="C132" s="59" t="s">
        <v>42</v>
      </c>
      <c r="D132" s="59">
        <v>2</v>
      </c>
      <c r="E132" s="116">
        <v>2</v>
      </c>
      <c r="F132" s="23">
        <v>52</v>
      </c>
      <c r="G132" s="23"/>
      <c r="H132" s="132"/>
      <c r="I132" s="116"/>
      <c r="J132" s="23"/>
      <c r="K132" s="23"/>
      <c r="L132" s="23"/>
      <c r="M132" s="78"/>
      <c r="N132" s="332"/>
      <c r="O132" s="146"/>
      <c r="P132" s="189"/>
      <c r="Q132" s="132"/>
      <c r="R132" s="23"/>
      <c r="S132" s="23"/>
      <c r="T132" s="336"/>
      <c r="U132" s="151"/>
      <c r="V132" s="132"/>
      <c r="W132" s="132"/>
      <c r="X132" s="132"/>
      <c r="Y132" s="152"/>
      <c r="Z132" s="146"/>
      <c r="AA132" s="151"/>
      <c r="AB132" s="132"/>
      <c r="AC132" s="132"/>
      <c r="AD132" s="132"/>
      <c r="AE132" s="152"/>
      <c r="AF132" s="158"/>
      <c r="AG132" s="191"/>
      <c r="AH132" s="205"/>
    </row>
    <row r="133" spans="1:34" ht="15.75" thickBot="1" x14ac:dyDescent="0.3">
      <c r="A133" s="3">
        <v>4</v>
      </c>
      <c r="B133" s="12" t="s">
        <v>11</v>
      </c>
      <c r="C133" s="12" t="s">
        <v>41</v>
      </c>
      <c r="D133" s="12" t="s">
        <v>243</v>
      </c>
      <c r="E133" s="116">
        <v>1</v>
      </c>
      <c r="F133" s="23">
        <v>26</v>
      </c>
      <c r="G133" s="23"/>
      <c r="H133" s="132"/>
      <c r="I133" s="116"/>
      <c r="J133" s="23"/>
      <c r="K133" s="23"/>
      <c r="L133" s="23"/>
      <c r="M133" s="78"/>
      <c r="N133" s="332"/>
      <c r="O133" s="146"/>
      <c r="P133" s="132"/>
      <c r="Q133" s="132"/>
      <c r="R133" s="23"/>
      <c r="S133" s="23"/>
      <c r="T133" s="336"/>
      <c r="U133" s="151"/>
      <c r="V133" s="132"/>
      <c r="W133" s="132"/>
      <c r="X133" s="132"/>
      <c r="Y133" s="152"/>
      <c r="Z133" s="146"/>
      <c r="AA133" s="151"/>
      <c r="AB133" s="132"/>
      <c r="AC133" s="132"/>
      <c r="AD133" s="132"/>
      <c r="AE133" s="152"/>
      <c r="AF133" s="158"/>
      <c r="AG133" s="191"/>
      <c r="AH133" s="205"/>
    </row>
    <row r="134" spans="1:34" ht="15.75" thickBot="1" x14ac:dyDescent="0.3">
      <c r="A134" s="3">
        <v>5</v>
      </c>
      <c r="B134" s="59" t="s">
        <v>13</v>
      </c>
      <c r="C134" s="59" t="s">
        <v>42</v>
      </c>
      <c r="D134" s="59">
        <v>2</v>
      </c>
      <c r="E134" s="116">
        <v>2</v>
      </c>
      <c r="F134" s="23">
        <v>42</v>
      </c>
      <c r="G134" s="23"/>
      <c r="H134" s="132"/>
      <c r="I134" s="116"/>
      <c r="J134" s="23"/>
      <c r="K134" s="334"/>
      <c r="L134" s="23"/>
      <c r="M134" s="78"/>
      <c r="N134" s="332"/>
      <c r="O134" s="146"/>
      <c r="P134" s="132"/>
      <c r="Q134" s="132"/>
      <c r="R134" s="23"/>
      <c r="S134" s="23"/>
      <c r="T134" s="336"/>
      <c r="U134" s="151"/>
      <c r="V134" s="132"/>
      <c r="W134" s="132"/>
      <c r="X134" s="132"/>
      <c r="Y134" s="152"/>
      <c r="Z134" s="146"/>
      <c r="AA134" s="151"/>
      <c r="AB134" s="132"/>
      <c r="AC134" s="132"/>
      <c r="AD134" s="132"/>
      <c r="AE134" s="152"/>
      <c r="AF134" s="158"/>
      <c r="AG134" s="191"/>
      <c r="AH134" s="205"/>
    </row>
    <row r="135" spans="1:34" ht="15.75" thickBot="1" x14ac:dyDescent="0.3">
      <c r="A135" s="3">
        <v>6</v>
      </c>
      <c r="B135" s="60" t="s">
        <v>17</v>
      </c>
      <c r="C135" s="59" t="s">
        <v>42</v>
      </c>
      <c r="D135" s="59">
        <v>1</v>
      </c>
      <c r="E135" s="116">
        <v>1</v>
      </c>
      <c r="F135" s="23">
        <v>21</v>
      </c>
      <c r="G135" s="23"/>
      <c r="H135" s="132"/>
      <c r="I135" s="117"/>
      <c r="J135" s="23"/>
      <c r="K135" s="23"/>
      <c r="L135" s="23"/>
      <c r="M135" s="78"/>
      <c r="N135" s="332"/>
      <c r="O135" s="146"/>
      <c r="P135" s="132"/>
      <c r="Q135" s="132"/>
      <c r="R135" s="23"/>
      <c r="S135" s="23"/>
      <c r="T135" s="336"/>
      <c r="U135" s="151"/>
      <c r="V135" s="132"/>
      <c r="W135" s="132"/>
      <c r="X135" s="132"/>
      <c r="Y135" s="152"/>
      <c r="Z135" s="146"/>
      <c r="AA135" s="151"/>
      <c r="AB135" s="132"/>
      <c r="AC135" s="132"/>
      <c r="AD135" s="132"/>
      <c r="AE135" s="152"/>
      <c r="AF135" s="158"/>
      <c r="AG135" s="191"/>
      <c r="AH135" s="205"/>
    </row>
    <row r="136" spans="1:34" ht="15.75" thickBot="1" x14ac:dyDescent="0.3">
      <c r="A136" s="3">
        <v>7</v>
      </c>
      <c r="B136" s="13" t="s">
        <v>19</v>
      </c>
      <c r="C136" s="12" t="s">
        <v>41</v>
      </c>
      <c r="D136" s="12" t="s">
        <v>244</v>
      </c>
      <c r="E136" s="116">
        <v>2</v>
      </c>
      <c r="F136" s="23">
        <v>32</v>
      </c>
      <c r="G136" s="23"/>
      <c r="H136" s="132"/>
      <c r="I136" s="116"/>
      <c r="J136" s="23"/>
      <c r="K136" s="23"/>
      <c r="L136" s="23"/>
      <c r="M136" s="78"/>
      <c r="N136" s="332"/>
      <c r="O136" s="146"/>
      <c r="P136" s="132"/>
      <c r="Q136" s="132"/>
      <c r="R136" s="23"/>
      <c r="S136" s="23"/>
      <c r="T136" s="336"/>
      <c r="U136" s="151"/>
      <c r="V136" s="132"/>
      <c r="W136" s="132"/>
      <c r="X136" s="132"/>
      <c r="Y136" s="152"/>
      <c r="Z136" s="146"/>
      <c r="AA136" s="151"/>
      <c r="AB136" s="132"/>
      <c r="AC136" s="132"/>
      <c r="AD136" s="132"/>
      <c r="AE136" s="152"/>
      <c r="AF136" s="158"/>
      <c r="AG136" s="191"/>
      <c r="AH136" s="205"/>
    </row>
    <row r="137" spans="1:34" ht="15.75" thickBot="1" x14ac:dyDescent="0.3">
      <c r="A137" s="3">
        <v>8</v>
      </c>
      <c r="B137" s="13" t="s">
        <v>20</v>
      </c>
      <c r="C137" s="12" t="s">
        <v>41</v>
      </c>
      <c r="D137" s="12" t="s">
        <v>244</v>
      </c>
      <c r="E137" s="116">
        <v>2</v>
      </c>
      <c r="F137" s="23">
        <v>42</v>
      </c>
      <c r="G137" s="23"/>
      <c r="H137" s="132"/>
      <c r="I137" s="116"/>
      <c r="J137" s="23"/>
      <c r="K137" s="23"/>
      <c r="L137" s="23"/>
      <c r="M137" s="78"/>
      <c r="N137" s="332"/>
      <c r="O137" s="146"/>
      <c r="P137" s="132"/>
      <c r="Q137" s="132"/>
      <c r="R137" s="23"/>
      <c r="S137" s="23"/>
      <c r="T137" s="336"/>
      <c r="U137" s="151"/>
      <c r="V137" s="132"/>
      <c r="W137" s="132"/>
      <c r="X137" s="132"/>
      <c r="Y137" s="152"/>
      <c r="Z137" s="146"/>
      <c r="AA137" s="151"/>
      <c r="AB137" s="132"/>
      <c r="AC137" s="132"/>
      <c r="AD137" s="132"/>
      <c r="AE137" s="152"/>
      <c r="AF137" s="158"/>
      <c r="AG137" s="191"/>
      <c r="AH137" s="205"/>
    </row>
    <row r="138" spans="1:34" ht="24.75" thickBot="1" x14ac:dyDescent="0.3">
      <c r="A138" s="3">
        <v>9</v>
      </c>
      <c r="B138" s="60" t="s">
        <v>211</v>
      </c>
      <c r="C138" s="12" t="s">
        <v>41</v>
      </c>
      <c r="D138" s="59">
        <v>2</v>
      </c>
      <c r="E138" s="116">
        <v>1</v>
      </c>
      <c r="F138" s="23">
        <v>21</v>
      </c>
      <c r="G138" s="23"/>
      <c r="H138" s="132"/>
      <c r="I138" s="117"/>
      <c r="J138" s="23"/>
      <c r="K138" s="23"/>
      <c r="L138" s="23"/>
      <c r="M138" s="78"/>
      <c r="N138" s="332"/>
      <c r="O138" s="146"/>
      <c r="P138" s="132"/>
      <c r="Q138" s="132"/>
      <c r="R138" s="23"/>
      <c r="S138" s="23"/>
      <c r="T138" s="336"/>
      <c r="U138" s="151"/>
      <c r="V138" s="132"/>
      <c r="W138" s="132"/>
      <c r="X138" s="132"/>
      <c r="Y138" s="152"/>
      <c r="Z138" s="146"/>
      <c r="AA138" s="151"/>
      <c r="AB138" s="132"/>
      <c r="AC138" s="132"/>
      <c r="AD138" s="132"/>
      <c r="AE138" s="152"/>
      <c r="AF138" s="158"/>
      <c r="AG138" s="191"/>
      <c r="AH138" s="205"/>
    </row>
    <row r="139" spans="1:34" ht="15.75" thickBot="1" x14ac:dyDescent="0.3">
      <c r="A139" s="3">
        <v>10</v>
      </c>
      <c r="B139" s="13" t="s">
        <v>24</v>
      </c>
      <c r="C139" s="12" t="s">
        <v>41</v>
      </c>
      <c r="D139" s="12" t="s">
        <v>243</v>
      </c>
      <c r="E139" s="116">
        <v>1</v>
      </c>
      <c r="F139" s="23">
        <v>26</v>
      </c>
      <c r="G139" s="23"/>
      <c r="H139" s="132"/>
      <c r="I139" s="117"/>
      <c r="J139" s="23"/>
      <c r="K139" s="23"/>
      <c r="L139" s="23"/>
      <c r="M139" s="78"/>
      <c r="N139" s="332"/>
      <c r="O139" s="146"/>
      <c r="P139" s="132"/>
      <c r="Q139" s="132"/>
      <c r="R139" s="23"/>
      <c r="S139" s="23"/>
      <c r="T139" s="336"/>
      <c r="U139" s="197"/>
      <c r="V139" s="195"/>
      <c r="W139" s="195"/>
      <c r="X139" s="195"/>
      <c r="Y139" s="196"/>
      <c r="Z139" s="194"/>
      <c r="AA139" s="197"/>
      <c r="AB139" s="195"/>
      <c r="AC139" s="195"/>
      <c r="AD139" s="195"/>
      <c r="AE139" s="196"/>
      <c r="AF139" s="339"/>
      <c r="AG139" s="198"/>
      <c r="AH139" s="205"/>
    </row>
    <row r="140" spans="1:34" x14ac:dyDescent="0.25">
      <c r="A140" s="3">
        <v>11</v>
      </c>
      <c r="B140" s="14" t="s">
        <v>25</v>
      </c>
      <c r="C140" s="59" t="s">
        <v>42</v>
      </c>
      <c r="D140" s="12" t="s">
        <v>243</v>
      </c>
      <c r="E140" s="128">
        <v>0</v>
      </c>
      <c r="F140" s="129">
        <v>0</v>
      </c>
      <c r="G140" s="129"/>
      <c r="H140" s="195"/>
      <c r="I140" s="117"/>
      <c r="J140" s="129"/>
      <c r="K140" s="129"/>
      <c r="L140" s="129"/>
      <c r="M140" s="201"/>
      <c r="N140" s="337"/>
      <c r="O140" s="194"/>
      <c r="P140" s="195"/>
      <c r="Q140" s="195"/>
      <c r="R140" s="129"/>
      <c r="S140" s="129"/>
      <c r="T140" s="338"/>
      <c r="U140" s="197"/>
      <c r="V140" s="195"/>
      <c r="W140" s="195"/>
      <c r="X140" s="195"/>
      <c r="Y140" s="196"/>
      <c r="Z140" s="194"/>
      <c r="AA140" s="197"/>
      <c r="AB140" s="195"/>
      <c r="AC140" s="195"/>
      <c r="AD140" s="195"/>
      <c r="AE140" s="196"/>
      <c r="AF140" s="339"/>
      <c r="AG140" s="198"/>
      <c r="AH140" s="340"/>
    </row>
    <row r="141" spans="1:34" ht="15.75" thickBot="1" x14ac:dyDescent="0.3">
      <c r="A141" s="207"/>
      <c r="B141" s="208" t="s">
        <v>27</v>
      </c>
      <c r="C141" s="12" t="s">
        <v>41</v>
      </c>
      <c r="D141" s="12" t="s">
        <v>246</v>
      </c>
      <c r="E141" s="210">
        <f>SUM(E130:E140)</f>
        <v>14</v>
      </c>
      <c r="F141" s="211">
        <f>SUM(F130:F140)</f>
        <v>299</v>
      </c>
      <c r="G141" s="211"/>
      <c r="H141" s="212"/>
      <c r="I141" s="344"/>
      <c r="J141" s="211"/>
      <c r="K141" s="211"/>
      <c r="L141" s="211"/>
      <c r="M141" s="212"/>
      <c r="N141" s="213"/>
      <c r="O141" s="214"/>
      <c r="P141" s="212"/>
      <c r="Q141" s="212"/>
      <c r="R141" s="120"/>
      <c r="S141" s="120"/>
      <c r="T141" s="336"/>
      <c r="U141" s="216"/>
      <c r="V141" s="212"/>
      <c r="W141" s="212"/>
      <c r="X141" s="212"/>
      <c r="Y141" s="215"/>
      <c r="Z141" s="214"/>
      <c r="AA141" s="216"/>
      <c r="AB141" s="212"/>
      <c r="AC141" s="212"/>
      <c r="AD141" s="212"/>
      <c r="AE141" s="215"/>
      <c r="AF141" s="213"/>
      <c r="AG141" s="214">
        <f>SUM(AG130:AG140)</f>
        <v>0</v>
      </c>
      <c r="AH141" s="217" t="e">
        <f>N141*100/G141</f>
        <v>#DIV/0!</v>
      </c>
    </row>
    <row r="142" spans="1:34" ht="15.75" thickBot="1" x14ac:dyDescent="0.3">
      <c r="A142" s="136"/>
      <c r="B142" s="137" t="s">
        <v>176</v>
      </c>
      <c r="C142" s="12" t="s">
        <v>41</v>
      </c>
      <c r="D142" s="12"/>
      <c r="E142" s="137"/>
      <c r="F142" s="137"/>
      <c r="G142" s="137"/>
      <c r="H142" s="137"/>
      <c r="I142" s="137"/>
      <c r="J142" s="137"/>
      <c r="K142" s="137"/>
      <c r="L142" s="137"/>
      <c r="M142" s="137"/>
      <c r="N142" s="137"/>
      <c r="O142" s="137"/>
      <c r="P142" s="137"/>
      <c r="Q142" s="137"/>
      <c r="R142" s="272"/>
      <c r="S142" s="272"/>
      <c r="T142" s="137"/>
      <c r="U142" s="137"/>
      <c r="V142" s="137"/>
      <c r="W142" s="137"/>
      <c r="X142" s="137"/>
      <c r="Y142" s="137"/>
      <c r="Z142" s="137"/>
      <c r="AA142" s="137"/>
      <c r="AB142" s="137"/>
      <c r="AC142" s="137"/>
      <c r="AD142" s="137"/>
      <c r="AE142" s="137"/>
      <c r="AF142" s="137"/>
      <c r="AG142" s="137"/>
      <c r="AH142" s="221"/>
    </row>
    <row r="143" spans="1:34" ht="15.75" thickBot="1" x14ac:dyDescent="0.3">
      <c r="A143" s="142"/>
      <c r="B143" s="143" t="s">
        <v>177</v>
      </c>
      <c r="C143" s="230"/>
      <c r="D143" s="230"/>
      <c r="E143" s="143"/>
      <c r="F143" s="143"/>
      <c r="G143" s="143">
        <f>G142*100/F141</f>
        <v>0</v>
      </c>
      <c r="H143" s="143"/>
      <c r="I143" s="143"/>
      <c r="J143" s="143"/>
      <c r="K143" s="143"/>
      <c r="L143" s="143"/>
      <c r="M143" s="143"/>
      <c r="N143" s="137"/>
      <c r="O143" s="143"/>
      <c r="P143" s="143"/>
      <c r="Q143" s="143"/>
      <c r="R143" s="143"/>
      <c r="S143" s="143"/>
      <c r="T143" s="143"/>
      <c r="U143" s="143"/>
      <c r="V143" s="143"/>
      <c r="W143" s="143"/>
      <c r="X143" s="143"/>
      <c r="Y143" s="143"/>
      <c r="Z143" s="143"/>
      <c r="AA143" s="143"/>
      <c r="AB143" s="143"/>
      <c r="AC143" s="143"/>
      <c r="AD143" s="143"/>
      <c r="AE143" s="143"/>
      <c r="AF143" s="143"/>
      <c r="AG143" s="143"/>
      <c r="AH143" s="144"/>
    </row>
    <row r="144" spans="1:34" x14ac:dyDescent="0.25">
      <c r="A144" s="50"/>
      <c r="B144" s="50" t="s">
        <v>196</v>
      </c>
      <c r="C144" s="50">
        <v>2017</v>
      </c>
      <c r="D144" s="23" t="s">
        <v>253</v>
      </c>
      <c r="E144" s="50">
        <f>E132+E134+E135+E138</f>
        <v>6</v>
      </c>
      <c r="F144" s="50">
        <f t="shared" ref="F144:AH144" si="29">F132+F134+F135+F138</f>
        <v>136</v>
      </c>
      <c r="G144" s="50">
        <f t="shared" si="29"/>
        <v>0</v>
      </c>
      <c r="H144" s="50">
        <f t="shared" si="29"/>
        <v>0</v>
      </c>
      <c r="I144" s="50">
        <f t="shared" si="29"/>
        <v>0</v>
      </c>
      <c r="J144" s="50">
        <f t="shared" si="29"/>
        <v>0</v>
      </c>
      <c r="K144" s="50">
        <f t="shared" si="29"/>
        <v>0</v>
      </c>
      <c r="L144" s="50">
        <f t="shared" si="29"/>
        <v>0</v>
      </c>
      <c r="M144" s="50">
        <f t="shared" si="29"/>
        <v>0</v>
      </c>
      <c r="N144" s="50">
        <f t="shared" si="29"/>
        <v>0</v>
      </c>
      <c r="O144" s="50">
        <f t="shared" si="29"/>
        <v>0</v>
      </c>
      <c r="P144" s="50">
        <f t="shared" si="29"/>
        <v>0</v>
      </c>
      <c r="Q144" s="50">
        <f t="shared" si="29"/>
        <v>0</v>
      </c>
      <c r="R144" s="50">
        <f t="shared" si="29"/>
        <v>0</v>
      </c>
      <c r="S144" s="50">
        <f t="shared" si="29"/>
        <v>0</v>
      </c>
      <c r="T144" s="50">
        <f t="shared" si="29"/>
        <v>0</v>
      </c>
      <c r="U144" s="50">
        <f t="shared" si="29"/>
        <v>0</v>
      </c>
      <c r="V144" s="50">
        <f t="shared" si="29"/>
        <v>0</v>
      </c>
      <c r="W144" s="50">
        <f t="shared" si="29"/>
        <v>0</v>
      </c>
      <c r="X144" s="50">
        <f t="shared" si="29"/>
        <v>0</v>
      </c>
      <c r="Y144" s="50">
        <f t="shared" si="29"/>
        <v>0</v>
      </c>
      <c r="Z144" s="50">
        <f t="shared" si="29"/>
        <v>0</v>
      </c>
      <c r="AA144" s="50">
        <f t="shared" si="29"/>
        <v>0</v>
      </c>
      <c r="AB144" s="50">
        <f t="shared" si="29"/>
        <v>0</v>
      </c>
      <c r="AC144" s="50">
        <f t="shared" si="29"/>
        <v>0</v>
      </c>
      <c r="AD144" s="50">
        <f t="shared" si="29"/>
        <v>0</v>
      </c>
      <c r="AE144" s="50">
        <f t="shared" si="29"/>
        <v>0</v>
      </c>
      <c r="AF144" s="50">
        <f t="shared" si="29"/>
        <v>0</v>
      </c>
      <c r="AG144" s="50">
        <f t="shared" si="29"/>
        <v>0</v>
      </c>
      <c r="AH144" s="50">
        <f t="shared" si="29"/>
        <v>0</v>
      </c>
    </row>
    <row r="145" spans="1:34" x14ac:dyDescent="0.25">
      <c r="A145" s="50"/>
      <c r="B145" s="50" t="s">
        <v>197</v>
      </c>
      <c r="C145" s="50">
        <v>2017</v>
      </c>
      <c r="D145" s="23" t="s">
        <v>254</v>
      </c>
      <c r="E145" s="50">
        <f>E130+E131+E133+E136+E137+E139+E140</f>
        <v>8</v>
      </c>
      <c r="F145" s="50">
        <f t="shared" ref="F145:AH145" si="30">F130+F131+F133+F136+F137+F139+F140</f>
        <v>163</v>
      </c>
      <c r="G145" s="50">
        <f t="shared" si="30"/>
        <v>0</v>
      </c>
      <c r="H145" s="50">
        <f t="shared" si="30"/>
        <v>0</v>
      </c>
      <c r="I145" s="50">
        <f t="shared" si="30"/>
        <v>0</v>
      </c>
      <c r="J145" s="50">
        <f t="shared" si="30"/>
        <v>0</v>
      </c>
      <c r="K145" s="50">
        <f t="shared" si="30"/>
        <v>0</v>
      </c>
      <c r="L145" s="50">
        <f t="shared" si="30"/>
        <v>0</v>
      </c>
      <c r="M145" s="50">
        <f t="shared" si="30"/>
        <v>0</v>
      </c>
      <c r="N145" s="50">
        <f t="shared" si="30"/>
        <v>0</v>
      </c>
      <c r="O145" s="50">
        <f t="shared" si="30"/>
        <v>0</v>
      </c>
      <c r="P145" s="50">
        <f t="shared" si="30"/>
        <v>0</v>
      </c>
      <c r="Q145" s="50">
        <f t="shared" si="30"/>
        <v>0</v>
      </c>
      <c r="R145" s="50">
        <f t="shared" si="30"/>
        <v>0</v>
      </c>
      <c r="S145" s="50">
        <f t="shared" si="30"/>
        <v>0</v>
      </c>
      <c r="T145" s="50">
        <f t="shared" si="30"/>
        <v>0</v>
      </c>
      <c r="U145" s="50">
        <f t="shared" si="30"/>
        <v>0</v>
      </c>
      <c r="V145" s="50">
        <f t="shared" si="30"/>
        <v>0</v>
      </c>
      <c r="W145" s="50">
        <f t="shared" si="30"/>
        <v>0</v>
      </c>
      <c r="X145" s="50">
        <f t="shared" si="30"/>
        <v>0</v>
      </c>
      <c r="Y145" s="50">
        <f t="shared" si="30"/>
        <v>0</v>
      </c>
      <c r="Z145" s="50">
        <f t="shared" si="30"/>
        <v>0</v>
      </c>
      <c r="AA145" s="50">
        <f t="shared" si="30"/>
        <v>0</v>
      </c>
      <c r="AB145" s="50">
        <f t="shared" si="30"/>
        <v>0</v>
      </c>
      <c r="AC145" s="50">
        <f t="shared" si="30"/>
        <v>0</v>
      </c>
      <c r="AD145" s="50">
        <f t="shared" si="30"/>
        <v>0</v>
      </c>
      <c r="AE145" s="50">
        <f t="shared" si="30"/>
        <v>0</v>
      </c>
      <c r="AF145" s="50">
        <f t="shared" si="30"/>
        <v>0</v>
      </c>
      <c r="AG145" s="50">
        <f t="shared" si="30"/>
        <v>0</v>
      </c>
      <c r="AH145" s="50">
        <f t="shared" si="30"/>
        <v>0</v>
      </c>
    </row>
    <row r="146" spans="1:34" x14ac:dyDescent="0.25">
      <c r="A146" s="50"/>
      <c r="B146" s="50" t="s">
        <v>136</v>
      </c>
      <c r="C146" s="50">
        <v>2017</v>
      </c>
      <c r="D146" s="23">
        <v>25</v>
      </c>
      <c r="E146" s="50">
        <f t="shared" ref="E146:AH146" si="31">SUM(E144:E145)</f>
        <v>14</v>
      </c>
      <c r="F146" s="50">
        <f t="shared" si="31"/>
        <v>299</v>
      </c>
      <c r="G146" s="50">
        <f t="shared" si="31"/>
        <v>0</v>
      </c>
      <c r="H146" s="50">
        <f t="shared" si="31"/>
        <v>0</v>
      </c>
      <c r="I146" s="50">
        <f t="shared" si="31"/>
        <v>0</v>
      </c>
      <c r="J146" s="50">
        <f t="shared" si="31"/>
        <v>0</v>
      </c>
      <c r="K146" s="50">
        <f t="shared" si="31"/>
        <v>0</v>
      </c>
      <c r="L146" s="50">
        <f t="shared" si="31"/>
        <v>0</v>
      </c>
      <c r="M146" s="50">
        <f t="shared" si="31"/>
        <v>0</v>
      </c>
      <c r="N146" s="50">
        <f t="shared" si="31"/>
        <v>0</v>
      </c>
      <c r="O146" s="50">
        <f t="shared" si="31"/>
        <v>0</v>
      </c>
      <c r="P146" s="50">
        <f t="shared" si="31"/>
        <v>0</v>
      </c>
      <c r="Q146" s="50">
        <f t="shared" si="31"/>
        <v>0</v>
      </c>
      <c r="R146" s="50">
        <f t="shared" si="31"/>
        <v>0</v>
      </c>
      <c r="S146" s="50">
        <f t="shared" si="31"/>
        <v>0</v>
      </c>
      <c r="T146" s="50">
        <f t="shared" si="31"/>
        <v>0</v>
      </c>
      <c r="U146" s="50">
        <f t="shared" si="31"/>
        <v>0</v>
      </c>
      <c r="V146" s="50">
        <f t="shared" si="31"/>
        <v>0</v>
      </c>
      <c r="W146" s="50">
        <f t="shared" si="31"/>
        <v>0</v>
      </c>
      <c r="X146" s="50">
        <f t="shared" si="31"/>
        <v>0</v>
      </c>
      <c r="Y146" s="50">
        <f t="shared" si="31"/>
        <v>0</v>
      </c>
      <c r="Z146" s="50">
        <f t="shared" si="31"/>
        <v>0</v>
      </c>
      <c r="AA146" s="50">
        <f t="shared" si="31"/>
        <v>0</v>
      </c>
      <c r="AB146" s="50">
        <f t="shared" si="31"/>
        <v>0</v>
      </c>
      <c r="AC146" s="50">
        <f t="shared" si="31"/>
        <v>0</v>
      </c>
      <c r="AD146" s="50">
        <f t="shared" si="31"/>
        <v>0</v>
      </c>
      <c r="AE146" s="50">
        <f t="shared" si="31"/>
        <v>0</v>
      </c>
      <c r="AF146" s="50">
        <f t="shared" si="31"/>
        <v>0</v>
      </c>
      <c r="AG146" s="50">
        <f t="shared" si="31"/>
        <v>0</v>
      </c>
      <c r="AH146" s="50">
        <f t="shared" si="31"/>
        <v>0</v>
      </c>
    </row>
    <row r="148" spans="1:34" x14ac:dyDescent="0.25">
      <c r="A148" s="50"/>
      <c r="B148" s="50" t="s">
        <v>236</v>
      </c>
      <c r="C148" s="50" t="s">
        <v>237</v>
      </c>
      <c r="D148" s="50" t="s">
        <v>250</v>
      </c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</row>
    <row r="149" spans="1:34" x14ac:dyDescent="0.25">
      <c r="A149" s="50"/>
      <c r="B149" s="50" t="s">
        <v>236</v>
      </c>
      <c r="C149" s="50" t="s">
        <v>238</v>
      </c>
      <c r="D149" s="50" t="s">
        <v>248</v>
      </c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</row>
    <row r="150" spans="1:34" x14ac:dyDescent="0.25">
      <c r="A150" s="50"/>
      <c r="B150" s="50" t="s">
        <v>239</v>
      </c>
      <c r="C150" s="50" t="s">
        <v>240</v>
      </c>
      <c r="D150" s="50" t="s">
        <v>249</v>
      </c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</row>
    <row r="151" spans="1:34" x14ac:dyDescent="0.25">
      <c r="A151" s="50"/>
      <c r="B151" s="74" t="s">
        <v>241</v>
      </c>
      <c r="C151" s="74" t="s">
        <v>237</v>
      </c>
      <c r="D151" s="74" t="s">
        <v>251</v>
      </c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</row>
    <row r="152" spans="1:34" x14ac:dyDescent="0.25">
      <c r="A152" s="50"/>
      <c r="B152" s="74" t="s">
        <v>241</v>
      </c>
      <c r="C152" s="74" t="s">
        <v>238</v>
      </c>
      <c r="D152" s="74" t="s">
        <v>244</v>
      </c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</row>
    <row r="153" spans="1:34" x14ac:dyDescent="0.25">
      <c r="A153" s="50"/>
      <c r="B153" s="74" t="s">
        <v>239</v>
      </c>
      <c r="C153" s="74" t="s">
        <v>240</v>
      </c>
      <c r="D153" s="74" t="s">
        <v>252</v>
      </c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</row>
    <row r="154" spans="1:34" x14ac:dyDescent="0.25">
      <c r="B154" s="50" t="s">
        <v>255</v>
      </c>
      <c r="C154" s="50" t="s">
        <v>259</v>
      </c>
      <c r="D154" s="50">
        <v>25</v>
      </c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</row>
  </sheetData>
  <mergeCells count="55">
    <mergeCell ref="B126:AG126"/>
    <mergeCell ref="A127:C127"/>
    <mergeCell ref="E127:AG127"/>
    <mergeCell ref="C128:C129"/>
    <mergeCell ref="F128:F129"/>
    <mergeCell ref="G128:G129"/>
    <mergeCell ref="I128:M128"/>
    <mergeCell ref="O128:S128"/>
    <mergeCell ref="U128:Y128"/>
    <mergeCell ref="AA128:AE128"/>
    <mergeCell ref="D128:D129"/>
    <mergeCell ref="B96:AG96"/>
    <mergeCell ref="A97:C97"/>
    <mergeCell ref="E97:AG97"/>
    <mergeCell ref="C98:C99"/>
    <mergeCell ref="F98:F99"/>
    <mergeCell ref="G98:G99"/>
    <mergeCell ref="I98:M98"/>
    <mergeCell ref="O98:S98"/>
    <mergeCell ref="U98:Y98"/>
    <mergeCell ref="AA98:AE98"/>
    <mergeCell ref="D98:D99"/>
    <mergeCell ref="B66:AG66"/>
    <mergeCell ref="A67:C67"/>
    <mergeCell ref="E67:AG67"/>
    <mergeCell ref="C68:C69"/>
    <mergeCell ref="F68:F69"/>
    <mergeCell ref="G68:G69"/>
    <mergeCell ref="I68:M68"/>
    <mergeCell ref="O68:S68"/>
    <mergeCell ref="U68:Y68"/>
    <mergeCell ref="AA68:AE68"/>
    <mergeCell ref="D68:D69"/>
    <mergeCell ref="B33:AG33"/>
    <mergeCell ref="A34:C34"/>
    <mergeCell ref="E34:AG34"/>
    <mergeCell ref="C35:C36"/>
    <mergeCell ref="G35:G36"/>
    <mergeCell ref="I35:M35"/>
    <mergeCell ref="O35:S35"/>
    <mergeCell ref="U35:Y35"/>
    <mergeCell ref="AA35:AE35"/>
    <mergeCell ref="F35:F36"/>
    <mergeCell ref="D35:D36"/>
    <mergeCell ref="B1:AG1"/>
    <mergeCell ref="E2:AG2"/>
    <mergeCell ref="C3:C4"/>
    <mergeCell ref="F3:F4"/>
    <mergeCell ref="G3:G4"/>
    <mergeCell ref="I3:M3"/>
    <mergeCell ref="O3:S3"/>
    <mergeCell ref="U3:Y3"/>
    <mergeCell ref="AA3:AE3"/>
    <mergeCell ref="D3:D4"/>
    <mergeCell ref="A2:D2"/>
  </mergeCells>
  <pageMargins left="0.31496062992125984" right="0.31496062992125984" top="0.35433070866141736" bottom="0.35433070866141736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year wise result upto2007 -2012</vt:lpstr>
      <vt:lpstr> ALL pass til MAY 2017</vt:lpstr>
      <vt:lpstr>updt19 MAY 2017</vt:lpstr>
      <vt:lpstr>updt  SEM WISE may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2017-05-19T09:36:16Z</dcterms:modified>
</cp:coreProperties>
</file>